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150" windowHeight="7590" firstSheet="2" activeTab="11"/>
  </bookViews>
  <sheets>
    <sheet name="Database" sheetId="1" r:id="rId1"/>
    <sheet name="Fig 1" sheetId="12" r:id="rId2"/>
    <sheet name="Fig 2" sheetId="11" r:id="rId3"/>
    <sheet name="Fig 3" sheetId="13" r:id="rId4"/>
    <sheet name="Fig4" sheetId="14" r:id="rId5"/>
    <sheet name="Fig5" sheetId="10" r:id="rId6"/>
    <sheet name="Fig 6" sheetId="15" r:id="rId7"/>
    <sheet name="Fig 7" sheetId="16" r:id="rId8"/>
    <sheet name="Fig8" sheetId="18" r:id="rId9"/>
    <sheet name="Fig 9" sheetId="19" r:id="rId10"/>
    <sheet name="Fig 10" sheetId="9" r:id="rId11"/>
    <sheet name="Sheet1" sheetId="20" r:id="rId12"/>
  </sheets>
  <calcPr calcId="125725"/>
</workbook>
</file>

<file path=xl/calcChain.xml><?xml version="1.0" encoding="utf-8"?>
<calcChain xmlns="http://schemas.openxmlformats.org/spreadsheetml/2006/main">
  <c r="K62" i="20"/>
  <c r="J62"/>
  <c r="K61"/>
  <c r="J61"/>
  <c r="K60"/>
  <c r="J60"/>
  <c r="K59"/>
  <c r="J59"/>
  <c r="K58"/>
  <c r="J58"/>
  <c r="K57"/>
  <c r="J57"/>
  <c r="K56"/>
  <c r="J56"/>
  <c r="K55"/>
  <c r="J55"/>
  <c r="K54"/>
  <c r="J54"/>
  <c r="K53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L32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8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M21" i="18"/>
  <c r="M20"/>
  <c r="M19" i="16"/>
  <c r="M20"/>
  <c r="M21"/>
  <c r="S21" i="10"/>
  <c r="S22"/>
  <c r="S23"/>
  <c r="O19" i="13"/>
  <c r="O20"/>
  <c r="M21" i="19"/>
  <c r="L21"/>
  <c r="M20"/>
  <c r="L20"/>
  <c r="M19"/>
  <c r="L19"/>
  <c r="K21"/>
  <c r="K20"/>
  <c r="K19"/>
  <c r="L21" i="18"/>
  <c r="K21"/>
  <c r="L20"/>
  <c r="K20"/>
  <c r="M19"/>
  <c r="L19"/>
  <c r="K19"/>
  <c r="J21"/>
  <c r="J20"/>
  <c r="J19"/>
  <c r="L21" i="16"/>
  <c r="L20"/>
  <c r="L19"/>
  <c r="K21"/>
  <c r="K20"/>
  <c r="K19"/>
  <c r="P22" i="15"/>
  <c r="O22"/>
  <c r="N22"/>
  <c r="P21"/>
  <c r="O21"/>
  <c r="N21"/>
  <c r="P20"/>
  <c r="O20"/>
  <c r="N20"/>
  <c r="M22"/>
  <c r="M21"/>
  <c r="M20"/>
  <c r="R23" i="10"/>
  <c r="R22"/>
  <c r="R21"/>
  <c r="Q23"/>
  <c r="Q22"/>
  <c r="Q21"/>
  <c r="O55"/>
  <c r="N55"/>
  <c r="O141"/>
  <c r="N141"/>
  <c r="O120"/>
  <c r="N120"/>
  <c r="O84"/>
  <c r="N84"/>
  <c r="O25"/>
  <c r="N25"/>
  <c r="O20" i="14"/>
  <c r="N20"/>
  <c r="M20"/>
  <c r="O19"/>
  <c r="N19"/>
  <c r="M19"/>
  <c r="O18"/>
  <c r="N18"/>
  <c r="M18"/>
  <c r="L20"/>
  <c r="L19"/>
  <c r="L18"/>
  <c r="I144"/>
  <c r="H144"/>
  <c r="I123"/>
  <c r="H123"/>
  <c r="I87"/>
  <c r="H87"/>
  <c r="I57"/>
  <c r="H57"/>
  <c r="I27"/>
  <c r="H27"/>
  <c r="N20" i="13"/>
  <c r="M20"/>
  <c r="L20"/>
  <c r="N19"/>
  <c r="M19"/>
  <c r="L19"/>
  <c r="K20"/>
  <c r="K19"/>
  <c r="I144"/>
  <c r="H144"/>
  <c r="I123"/>
  <c r="H123"/>
  <c r="I108"/>
  <c r="H108"/>
  <c r="I87"/>
  <c r="H87"/>
  <c r="I57"/>
  <c r="H57"/>
  <c r="I27"/>
  <c r="H27"/>
  <c r="B5" i="1"/>
  <c r="B4"/>
  <c r="B3"/>
  <c r="L20" i="12"/>
  <c r="M20"/>
  <c r="N20"/>
  <c r="L21"/>
  <c r="M21"/>
  <c r="N21"/>
  <c r="K21"/>
  <c r="K20"/>
  <c r="I143"/>
  <c r="H143"/>
  <c r="I122"/>
  <c r="H122"/>
  <c r="I86"/>
  <c r="H86"/>
  <c r="I56"/>
  <c r="H56"/>
  <c r="I41" i="11"/>
  <c r="H41"/>
  <c r="F141"/>
  <c r="I40"/>
  <c r="H40"/>
  <c r="E141"/>
  <c r="D141"/>
  <c r="E54"/>
  <c r="D54"/>
  <c r="E84"/>
  <c r="D84"/>
  <c r="R5" i="10"/>
  <c r="Q5"/>
  <c r="P5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AB218" i="1"/>
  <c r="AB217"/>
  <c r="AB216"/>
  <c r="AB215"/>
  <c r="AB214"/>
  <c r="AB213"/>
  <c r="AB212"/>
  <c r="AB211"/>
  <c r="AB210"/>
  <c r="AB209"/>
  <c r="AB208"/>
  <c r="AB207"/>
  <c r="AB206"/>
  <c r="AB205"/>
  <c r="AB204"/>
  <c r="AB203"/>
  <c r="AB202"/>
  <c r="AB201"/>
  <c r="AB200"/>
  <c r="AB199"/>
  <c r="AB198"/>
  <c r="AB197"/>
  <c r="AB196"/>
  <c r="AB195"/>
  <c r="AB194"/>
  <c r="AB193"/>
  <c r="AB192"/>
  <c r="AB191"/>
  <c r="AB190"/>
  <c r="AB189"/>
  <c r="AB188"/>
  <c r="AB187"/>
  <c r="AB186"/>
  <c r="AB185"/>
  <c r="AB184"/>
  <c r="AB183"/>
  <c r="AB182"/>
  <c r="AB181"/>
  <c r="AB180"/>
  <c r="AB179"/>
  <c r="AB178"/>
  <c r="AB177"/>
  <c r="AB176"/>
  <c r="AB175"/>
  <c r="AB174"/>
  <c r="AB173"/>
  <c r="AB172"/>
  <c r="AB171"/>
  <c r="AB170"/>
  <c r="AB169"/>
  <c r="AB168"/>
  <c r="AB167"/>
  <c r="AB166"/>
  <c r="AB165"/>
  <c r="AB164"/>
  <c r="AB163"/>
  <c r="AB162"/>
  <c r="AB161"/>
  <c r="AB160"/>
  <c r="AB159"/>
  <c r="AB158"/>
  <c r="AB157"/>
  <c r="AB156"/>
  <c r="AB155"/>
  <c r="AB154"/>
  <c r="AB153"/>
  <c r="AB152"/>
  <c r="AB151"/>
  <c r="AB150"/>
  <c r="AB149"/>
  <c r="AB148"/>
  <c r="AB147"/>
  <c r="AB146"/>
  <c r="AB145"/>
  <c r="AB144"/>
  <c r="AB143"/>
  <c r="AB142"/>
  <c r="AB141"/>
  <c r="AB140"/>
  <c r="AB139"/>
  <c r="AB138"/>
  <c r="AB137"/>
  <c r="AB136"/>
  <c r="AB135"/>
  <c r="AB134"/>
  <c r="AB133"/>
  <c r="AB132"/>
  <c r="AB131"/>
  <c r="AB130"/>
  <c r="AB129"/>
  <c r="AB128"/>
  <c r="AB127"/>
  <c r="AB126"/>
  <c r="AB125"/>
  <c r="AB124"/>
  <c r="AB123"/>
  <c r="AB122"/>
  <c r="AB121"/>
  <c r="AB120"/>
  <c r="AB119"/>
  <c r="AB118"/>
  <c r="AB117"/>
  <c r="AB116"/>
  <c r="AB115"/>
  <c r="AB114"/>
  <c r="AB113"/>
  <c r="AB112"/>
  <c r="AB111"/>
  <c r="AB110"/>
  <c r="AB109"/>
  <c r="AB108"/>
  <c r="AB107"/>
  <c r="AB106"/>
  <c r="AB105"/>
  <c r="AB104"/>
  <c r="AB103"/>
  <c r="AB102"/>
  <c r="AB101"/>
  <c r="AB100"/>
  <c r="AB99"/>
  <c r="AB98"/>
  <c r="AB97"/>
  <c r="AB96"/>
  <c r="AB95"/>
  <c r="AB94"/>
  <c r="AB93"/>
  <c r="AB92"/>
  <c r="AB91"/>
  <c r="AB90"/>
  <c r="AB89"/>
  <c r="AB88"/>
  <c r="AB87"/>
  <c r="AB86"/>
  <c r="AB85"/>
  <c r="AB84"/>
  <c r="AB83"/>
  <c r="AB82"/>
  <c r="AB81"/>
  <c r="AB80"/>
  <c r="AB79"/>
  <c r="AB78"/>
  <c r="AB77"/>
  <c r="AB76"/>
  <c r="AB75"/>
  <c r="AB74"/>
  <c r="AB73"/>
  <c r="AB72"/>
  <c r="AB71"/>
  <c r="AB70"/>
  <c r="AB69"/>
  <c r="AB68"/>
  <c r="AB67"/>
  <c r="AB66"/>
  <c r="AB65"/>
  <c r="AB64"/>
  <c r="AB63"/>
  <c r="AB62"/>
  <c r="AB61"/>
  <c r="AB60"/>
  <c r="AB59"/>
  <c r="AB58"/>
  <c r="AB57"/>
  <c r="AB56"/>
  <c r="AB55"/>
  <c r="AB54"/>
  <c r="AB53"/>
  <c r="AB52"/>
  <c r="AB51"/>
  <c r="AB50"/>
  <c r="AB49"/>
  <c r="AB48"/>
  <c r="AB47"/>
  <c r="AB46"/>
  <c r="AB45"/>
  <c r="AB44"/>
  <c r="AB43"/>
  <c r="AB4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4"/>
  <c r="AB3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5"/>
  <c r="Y4"/>
  <c r="Y3"/>
</calcChain>
</file>

<file path=xl/sharedStrings.xml><?xml version="1.0" encoding="utf-8"?>
<sst xmlns="http://schemas.openxmlformats.org/spreadsheetml/2006/main" count="9125" uniqueCount="715">
  <si>
    <t>Afghanistan</t>
  </si>
  <si>
    <t>AFG</t>
  </si>
  <si>
    <t>Energy use (kg of oil equivalent per capita)</t>
  </si>
  <si>
    <t>EG.USE.PCAP.KG.OE</t>
  </si>
  <si>
    <t>Albania</t>
  </si>
  <si>
    <t>ALB</t>
  </si>
  <si>
    <t>Algeria</t>
  </si>
  <si>
    <t>DZA</t>
  </si>
  <si>
    <t>American Samoa</t>
  </si>
  <si>
    <t>ASM</t>
  </si>
  <si>
    <t>Andorra</t>
  </si>
  <si>
    <t>ADO</t>
  </si>
  <si>
    <t>Angola</t>
  </si>
  <si>
    <t>AGO</t>
  </si>
  <si>
    <t>Antigua and Barbuda</t>
  </si>
  <si>
    <t>ATG</t>
  </si>
  <si>
    <t>Argentina</t>
  </si>
  <si>
    <t>ARG</t>
  </si>
  <si>
    <t>Armenia</t>
  </si>
  <si>
    <t>ARM</t>
  </si>
  <si>
    <t>Aruba</t>
  </si>
  <si>
    <t>ABW</t>
  </si>
  <si>
    <t>Australia</t>
  </si>
  <si>
    <t>AUS</t>
  </si>
  <si>
    <t>Austria</t>
  </si>
  <si>
    <t>AUT</t>
  </si>
  <si>
    <t>Azerbaijan</t>
  </si>
  <si>
    <t>AZE</t>
  </si>
  <si>
    <t>Bahamas, The</t>
  </si>
  <si>
    <t>BHS</t>
  </si>
  <si>
    <t>Bahrain</t>
  </si>
  <si>
    <t>BHR</t>
  </si>
  <si>
    <t>Bangladesh</t>
  </si>
  <si>
    <t>BGD</t>
  </si>
  <si>
    <t>Barbados</t>
  </si>
  <si>
    <t>BRB</t>
  </si>
  <si>
    <t>Belarus</t>
  </si>
  <si>
    <t>BLR</t>
  </si>
  <si>
    <t>Belgium</t>
  </si>
  <si>
    <t>BEL</t>
  </si>
  <si>
    <t>Belize</t>
  </si>
  <si>
    <t>BLZ</t>
  </si>
  <si>
    <t>Benin</t>
  </si>
  <si>
    <t>BEN</t>
  </si>
  <si>
    <t>Bermuda</t>
  </si>
  <si>
    <t>BMU</t>
  </si>
  <si>
    <t>Bhutan</t>
  </si>
  <si>
    <t>BTN</t>
  </si>
  <si>
    <t>Bolivia</t>
  </si>
  <si>
    <t>BOL</t>
  </si>
  <si>
    <t>Bosnia and Herzegovina</t>
  </si>
  <si>
    <t>BIH</t>
  </si>
  <si>
    <t>Botswana</t>
  </si>
  <si>
    <t>BWA</t>
  </si>
  <si>
    <t>Brazil</t>
  </si>
  <si>
    <t>BRA</t>
  </si>
  <si>
    <t>Brunei Darussalam</t>
  </si>
  <si>
    <t>BRN</t>
  </si>
  <si>
    <t>Bulgaria</t>
  </si>
  <si>
    <t>BGR</t>
  </si>
  <si>
    <t>Burkina Faso</t>
  </si>
  <si>
    <t>BFA</t>
  </si>
  <si>
    <t>Burundi</t>
  </si>
  <si>
    <t>BDI</t>
  </si>
  <si>
    <t>Cabo Verde</t>
  </si>
  <si>
    <t>CPV</t>
  </si>
  <si>
    <t>Cambodia</t>
  </si>
  <si>
    <t>KHM</t>
  </si>
  <si>
    <t>Cameroon</t>
  </si>
  <si>
    <t>CMR</t>
  </si>
  <si>
    <t>Canada</t>
  </si>
  <si>
    <t>CAN</t>
  </si>
  <si>
    <t>Caribbean small states</t>
  </si>
  <si>
    <t>CSS</t>
  </si>
  <si>
    <t>Cayman Islands</t>
  </si>
  <si>
    <t>CYM</t>
  </si>
  <si>
    <t>Central African Republic</t>
  </si>
  <si>
    <t>CAF</t>
  </si>
  <si>
    <t>Chad</t>
  </si>
  <si>
    <t>TCD</t>
  </si>
  <si>
    <t>Channel Islands</t>
  </si>
  <si>
    <t>CHI</t>
  </si>
  <si>
    <t>Chile</t>
  </si>
  <si>
    <t>CHL</t>
  </si>
  <si>
    <t>China</t>
  </si>
  <si>
    <t>CHN</t>
  </si>
  <si>
    <t>Colombia</t>
  </si>
  <si>
    <t>COL</t>
  </si>
  <si>
    <t>Comoros</t>
  </si>
  <si>
    <t>COM</t>
  </si>
  <si>
    <t>Congo, Dem. Rep.</t>
  </si>
  <si>
    <t>ZAR</t>
  </si>
  <si>
    <t>Congo, Rep.</t>
  </si>
  <si>
    <t>COG</t>
  </si>
  <si>
    <t>Costa Rica</t>
  </si>
  <si>
    <t>CRI</t>
  </si>
  <si>
    <t>Cote d'Ivoire</t>
  </si>
  <si>
    <t>CIV</t>
  </si>
  <si>
    <t>Croatia</t>
  </si>
  <si>
    <t>HRV</t>
  </si>
  <si>
    <t>Cuba</t>
  </si>
  <si>
    <t>CUB</t>
  </si>
  <si>
    <t>Curacao</t>
  </si>
  <si>
    <t>CUW</t>
  </si>
  <si>
    <t>Cyprus</t>
  </si>
  <si>
    <t>CYP</t>
  </si>
  <si>
    <t>Czech Republic</t>
  </si>
  <si>
    <t>CZE</t>
  </si>
  <si>
    <t>Denmark</t>
  </si>
  <si>
    <t>DNK</t>
  </si>
  <si>
    <t>Djibouti</t>
  </si>
  <si>
    <t>DJI</t>
  </si>
  <si>
    <t>Dominica</t>
  </si>
  <si>
    <t>DMA</t>
  </si>
  <si>
    <t>Dominican Republic</t>
  </si>
  <si>
    <t>DOM</t>
  </si>
  <si>
    <t>Ecuador</t>
  </si>
  <si>
    <t>ECU</t>
  </si>
  <si>
    <t>Egypt, Arab Rep.</t>
  </si>
  <si>
    <t>EGY</t>
  </si>
  <si>
    <t>El Salvador</t>
  </si>
  <si>
    <t>SLV</t>
  </si>
  <si>
    <t>Equatorial Guinea</t>
  </si>
  <si>
    <t>GNQ</t>
  </si>
  <si>
    <t>Eritrea</t>
  </si>
  <si>
    <t>ERI</t>
  </si>
  <si>
    <t>Estonia</t>
  </si>
  <si>
    <t>EST</t>
  </si>
  <si>
    <t>Ethiopia</t>
  </si>
  <si>
    <t>ETH</t>
  </si>
  <si>
    <t>Faroe Islands</t>
  </si>
  <si>
    <t>FRO</t>
  </si>
  <si>
    <t>Fiji</t>
  </si>
  <si>
    <t>FJI</t>
  </si>
  <si>
    <t>Finland</t>
  </si>
  <si>
    <t>FIN</t>
  </si>
  <si>
    <t>France</t>
  </si>
  <si>
    <t>FRA</t>
  </si>
  <si>
    <t>French Polynesia</t>
  </si>
  <si>
    <t>PYF</t>
  </si>
  <si>
    <t>Gabon</t>
  </si>
  <si>
    <t>GAB</t>
  </si>
  <si>
    <t>Gambia, The</t>
  </si>
  <si>
    <t>GMB</t>
  </si>
  <si>
    <t>Georgia</t>
  </si>
  <si>
    <t>GEO</t>
  </si>
  <si>
    <t>Germany</t>
  </si>
  <si>
    <t>DEU</t>
  </si>
  <si>
    <t>Ghana</t>
  </si>
  <si>
    <t>GHA</t>
  </si>
  <si>
    <t>Greece</t>
  </si>
  <si>
    <t>GRC</t>
  </si>
  <si>
    <t>Greenland</t>
  </si>
  <si>
    <t>GRL</t>
  </si>
  <si>
    <t>Grenada</t>
  </si>
  <si>
    <t>GRD</t>
  </si>
  <si>
    <t>Guam</t>
  </si>
  <si>
    <t>GUM</t>
  </si>
  <si>
    <t>Guatemala</t>
  </si>
  <si>
    <t>GTM</t>
  </si>
  <si>
    <t>Guinea</t>
  </si>
  <si>
    <t>GIN</t>
  </si>
  <si>
    <t>Guinea-Bissau</t>
  </si>
  <si>
    <t>GNB</t>
  </si>
  <si>
    <t>Guyana</t>
  </si>
  <si>
    <t>GUY</t>
  </si>
  <si>
    <t>Haiti</t>
  </si>
  <si>
    <t>HTI</t>
  </si>
  <si>
    <t>Honduras</t>
  </si>
  <si>
    <t>HND</t>
  </si>
  <si>
    <t>Hong Kong SAR, China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</si>
  <si>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</si>
  <si>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</si>
  <si>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</si>
  <si>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</si>
  <si>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</si>
  <si>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</si>
  <si>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</si>
  <si>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</si>
  <si>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</si>
  <si>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Iran, Islamic Rep.</t>
  </si>
  <si>
    <t>IRN</t>
  </si>
  <si>
    <t>Iraq</t>
  </si>
  <si>
    <t>IRQ</t>
  </si>
  <si>
    <t>Ireland</t>
  </si>
  <si>
    <t>IRL</t>
  </si>
  <si>
    <t>Isle of Man</t>
  </si>
  <si>
    <t>IMY</t>
  </si>
  <si>
    <t>Israel</t>
  </si>
  <si>
    <t>ISR</t>
  </si>
  <si>
    <t>Italy</t>
  </si>
  <si>
    <t>ITA</t>
  </si>
  <si>
    <t>Jamaica</t>
  </si>
  <si>
    <t>JAM</t>
  </si>
  <si>
    <t>Japan</t>
  </si>
  <si>
    <t>JPN</t>
  </si>
  <si>
    <t>Jordan</t>
  </si>
  <si>
    <t>JOR</t>
  </si>
  <si>
    <t>Kazakhstan</t>
  </si>
  <si>
    <t>KAZ</t>
  </si>
  <si>
    <t>Kenya</t>
  </si>
  <si>
    <t>KEN</t>
  </si>
  <si>
    <t>Kiribati</t>
  </si>
  <si>
    <t>KIR</t>
  </si>
  <si>
    <t>Korea, Dem. People’s Rep.</t>
  </si>
  <si>
    <t>PRK</t>
  </si>
  <si>
    <t>Korea, Rep.</t>
  </si>
  <si>
    <t>KOR</t>
  </si>
  <si>
    <t>Kosovo</t>
  </si>
  <si>
    <t>KSV</t>
  </si>
  <si>
    <t>Kuwait</t>
  </si>
  <si>
    <t>KWT</t>
  </si>
  <si>
    <t>Kyrgyz Republic</t>
  </si>
  <si>
    <t>KGZ</t>
  </si>
  <si>
    <t>Lao PDR</t>
  </si>
  <si>
    <t>LAO</t>
  </si>
  <si>
    <t>Latvia</t>
  </si>
  <si>
    <t>LVA</t>
  </si>
  <si>
    <t>Lebanon</t>
  </si>
  <si>
    <t>LBN</t>
  </si>
  <si>
    <t>Lesotho</t>
  </si>
  <si>
    <t>LSO</t>
  </si>
  <si>
    <t>Liberia</t>
  </si>
  <si>
    <t>LBR</t>
  </si>
  <si>
    <t>Libya</t>
  </si>
  <si>
    <t>LBY</t>
  </si>
  <si>
    <t>Liechtenstein</t>
  </si>
  <si>
    <t>LIE</t>
  </si>
  <si>
    <t>Lithuania</t>
  </si>
  <si>
    <t>LTU</t>
  </si>
  <si>
    <t>Luxembourg</t>
  </si>
  <si>
    <t>LUX</t>
  </si>
  <si>
    <t>Macao SAR, China</t>
  </si>
  <si>
    <t>MAC</t>
  </si>
  <si>
    <t>Macedonia, FYR</t>
  </si>
  <si>
    <t>MKD</t>
  </si>
  <si>
    <t>Madagascar</t>
  </si>
  <si>
    <t>MDG</t>
  </si>
  <si>
    <t>Malawi</t>
  </si>
  <si>
    <t>MWI</t>
  </si>
  <si>
    <t>Malaysia</t>
  </si>
  <si>
    <t>MYS</t>
  </si>
  <si>
    <t>Maldives</t>
  </si>
  <si>
    <t>MDV</t>
  </si>
  <si>
    <t>Mali</t>
  </si>
  <si>
    <t>MLI</t>
  </si>
  <si>
    <t>Malta</t>
  </si>
  <si>
    <t>MLT</t>
  </si>
  <si>
    <t>Marshall Islands</t>
  </si>
  <si>
    <t>MHL</t>
  </si>
  <si>
    <t>Mauritania</t>
  </si>
  <si>
    <t>MRT</t>
  </si>
  <si>
    <t>Mauritius</t>
  </si>
  <si>
    <t>MUS</t>
  </si>
  <si>
    <t>Mexico</t>
  </si>
  <si>
    <t>MEX</t>
  </si>
  <si>
    <t>Micronesia, Fed. Sts.</t>
  </si>
  <si>
    <t>Moldova</t>
  </si>
  <si>
    <t>MDA</t>
  </si>
  <si>
    <t>Monaco</t>
  </si>
  <si>
    <t>MCO</t>
  </si>
  <si>
    <t>Mongolia</t>
  </si>
  <si>
    <t>MNG</t>
  </si>
  <si>
    <t>Montenegro</t>
  </si>
  <si>
    <t>MNE</t>
  </si>
  <si>
    <t>Morocco</t>
  </si>
  <si>
    <t>MAR</t>
  </si>
  <si>
    <t>Mozambique</t>
  </si>
  <si>
    <t>MOZ</t>
  </si>
  <si>
    <t>Myanmar</t>
  </si>
  <si>
    <t>MMR</t>
  </si>
  <si>
    <t>Namibia</t>
  </si>
  <si>
    <t>NAM</t>
  </si>
  <si>
    <t>Nepal</t>
  </si>
  <si>
    <t>NPL</t>
  </si>
  <si>
    <t>Netherlands</t>
  </si>
  <si>
    <t>NLD</t>
  </si>
  <si>
    <t>New Caledonia</t>
  </si>
  <si>
    <t>NCL</t>
  </si>
  <si>
    <t>New Zealand</t>
  </si>
  <si>
    <t>NZL</t>
  </si>
  <si>
    <t>Nicaragua</t>
  </si>
  <si>
    <t>NIC</t>
  </si>
  <si>
    <t>Niger</t>
  </si>
  <si>
    <t>NER</t>
  </si>
  <si>
    <t>Nigeria</t>
  </si>
  <si>
    <t>NGA</t>
  </si>
  <si>
    <t>Northern Mariana Islands</t>
  </si>
  <si>
    <t>MNP</t>
  </si>
  <si>
    <t>Norway</t>
  </si>
  <si>
    <t>NOR</t>
  </si>
  <si>
    <t>Oman</t>
  </si>
  <si>
    <t>OMN</t>
  </si>
  <si>
    <t>Other small states</t>
  </si>
  <si>
    <t>OSS</t>
  </si>
  <si>
    <t>Pacific island small states</t>
  </si>
  <si>
    <t>PSS</t>
  </si>
  <si>
    <t>Pakistan</t>
  </si>
  <si>
    <t>PAK</t>
  </si>
  <si>
    <t>Palau</t>
  </si>
  <si>
    <t>PLW</t>
  </si>
  <si>
    <t>Panama</t>
  </si>
  <si>
    <t>PAN</t>
  </si>
  <si>
    <t>Papua New Guinea</t>
  </si>
  <si>
    <t>PNG</t>
  </si>
  <si>
    <t>Paraguay</t>
  </si>
  <si>
    <t>PRY</t>
  </si>
  <si>
    <t>Peru</t>
  </si>
  <si>
    <t>PER</t>
  </si>
  <si>
    <t>Philippines</t>
  </si>
  <si>
    <t>PHL</t>
  </si>
  <si>
    <t>Poland</t>
  </si>
  <si>
    <t>POL</t>
  </si>
  <si>
    <t>Portugal</t>
  </si>
  <si>
    <t>PRT</t>
  </si>
  <si>
    <t>Puerto Rico</t>
  </si>
  <si>
    <t>PRI</t>
  </si>
  <si>
    <t>Qatar</t>
  </si>
  <si>
    <t>QAT</t>
  </si>
  <si>
    <t>Romania</t>
  </si>
  <si>
    <t>ROM</t>
  </si>
  <si>
    <t>Russian Federation</t>
  </si>
  <si>
    <t>RUS</t>
  </si>
  <si>
    <t>Rwanda</t>
  </si>
  <si>
    <t>RWA</t>
  </si>
  <si>
    <t>Samoa</t>
  </si>
  <si>
    <t>WSM</t>
  </si>
  <si>
    <t>San Marino</t>
  </si>
  <si>
    <t>SMR</t>
  </si>
  <si>
    <t>Sao Tome and Principe</t>
  </si>
  <si>
    <t>STP</t>
  </si>
  <si>
    <t>Saudi Arabia</t>
  </si>
  <si>
    <t>SAU</t>
  </si>
  <si>
    <t>Senegal</t>
  </si>
  <si>
    <t>SEN</t>
  </si>
  <si>
    <t>Serbia</t>
  </si>
  <si>
    <t>SRB</t>
  </si>
  <si>
    <t>Seychelles</t>
  </si>
  <si>
    <t>SYC</t>
  </si>
  <si>
    <t>Sierra Leone</t>
  </si>
  <si>
    <t>SLE</t>
  </si>
  <si>
    <t>Singapore</t>
  </si>
  <si>
    <t>SGP</t>
  </si>
  <si>
    <t>Sint Maarten (Dutch part)</t>
  </si>
  <si>
    <t>SXM</t>
  </si>
  <si>
    <t>Slovak Republic</t>
  </si>
  <si>
    <t>SVK</t>
  </si>
  <si>
    <t>Slovenia</t>
  </si>
  <si>
    <t>SVN</t>
  </si>
  <si>
    <t>Solomon Islands</t>
  </si>
  <si>
    <t>SLB</t>
  </si>
  <si>
    <t>Somalia</t>
  </si>
  <si>
    <t>SOM</t>
  </si>
  <si>
    <t>South Africa</t>
  </si>
  <si>
    <t>ZAF</t>
  </si>
  <si>
    <t>South Sudan</t>
  </si>
  <si>
    <t>SSD</t>
  </si>
  <si>
    <t>Spain</t>
  </si>
  <si>
    <t>ESP</t>
  </si>
  <si>
    <t>Sri Lanka</t>
  </si>
  <si>
    <t>LKA</t>
  </si>
  <si>
    <t>St. Kitts and Nevis</t>
  </si>
  <si>
    <t>KNA</t>
  </si>
  <si>
    <t>St. Lucia</t>
  </si>
  <si>
    <t>LCA</t>
  </si>
  <si>
    <t>St. Martin (French part)</t>
  </si>
  <si>
    <t>MAF</t>
  </si>
  <si>
    <t>St. Vincent and the Grenadines</t>
  </si>
  <si>
    <t>VCT</t>
  </si>
  <si>
    <t>Sudan</t>
  </si>
  <si>
    <t>SDN</t>
  </si>
  <si>
    <t>Suriname</t>
  </si>
  <si>
    <t>SUR</t>
  </si>
  <si>
    <t>Swaziland</t>
  </si>
  <si>
    <t>SWZ</t>
  </si>
  <si>
    <t>Sweden</t>
  </si>
  <si>
    <t>SWE</t>
  </si>
  <si>
    <t>Switzerland</t>
  </si>
  <si>
    <t>CHE</t>
  </si>
  <si>
    <t>Syrian Arab Republic</t>
  </si>
  <si>
    <t>SYR</t>
  </si>
  <si>
    <t>Tajikistan</t>
  </si>
  <si>
    <t>TJK</t>
  </si>
  <si>
    <t>Tanzania</t>
  </si>
  <si>
    <t>TZA</t>
  </si>
  <si>
    <t>Thailand</t>
  </si>
  <si>
    <t>THA</t>
  </si>
  <si>
    <t>Timor-Leste</t>
  </si>
  <si>
    <t>TMP</t>
  </si>
  <si>
    <t>Togo</t>
  </si>
  <si>
    <t>TGO</t>
  </si>
  <si>
    <t>Tonga</t>
  </si>
  <si>
    <t>TON</t>
  </si>
  <si>
    <t>Trinidad and Tobago</t>
  </si>
  <si>
    <t>TTO</t>
  </si>
  <si>
    <t>Tunisia</t>
  </si>
  <si>
    <t>TUN</t>
  </si>
  <si>
    <t>Turkey</t>
  </si>
  <si>
    <t>TUR</t>
  </si>
  <si>
    <t>Turkmenistan</t>
  </si>
  <si>
    <t>TKM</t>
  </si>
  <si>
    <t>Turks and Caicos Islands</t>
  </si>
  <si>
    <t>TCA</t>
  </si>
  <si>
    <t>Tuvalu</t>
  </si>
  <si>
    <t>TUV</t>
  </si>
  <si>
    <t>Uganda</t>
  </si>
  <si>
    <t>UGA</t>
  </si>
  <si>
    <t>Ukraine</t>
  </si>
  <si>
    <t>UKR</t>
  </si>
  <si>
    <t>United Arab Emirates</t>
  </si>
  <si>
    <t>ARE</t>
  </si>
  <si>
    <t>United Kingdom</t>
  </si>
  <si>
    <t>GBR</t>
  </si>
  <si>
    <t>United States</t>
  </si>
  <si>
    <t>USA</t>
  </si>
  <si>
    <t>Uruguay</t>
  </si>
  <si>
    <t>URY</t>
  </si>
  <si>
    <t>Uzbekistan</t>
  </si>
  <si>
    <t>UZB</t>
  </si>
  <si>
    <t>Vanuatu</t>
  </si>
  <si>
    <t>VUT</t>
  </si>
  <si>
    <t>Venezuela, RB</t>
  </si>
  <si>
    <t>VEN</t>
  </si>
  <si>
    <t>Vietnam</t>
  </si>
  <si>
    <t>VNM</t>
  </si>
  <si>
    <t>Virgin Islands (U.S.)</t>
  </si>
  <si>
    <t>VIR</t>
  </si>
  <si>
    <t>West Bank and Gaza</t>
  </si>
  <si>
    <t>WBG</t>
  </si>
  <si>
    <t>Yemen, Rep.</t>
  </si>
  <si>
    <t>YEM</t>
  </si>
  <si>
    <t>Zambia</t>
  </si>
  <si>
    <t>ZMB</t>
  </si>
  <si>
    <t>Zimbabwe</t>
  </si>
  <si>
    <t>ZWE</t>
  </si>
  <si>
    <t>GDP per capita, PPP (constant 2011 international $)</t>
  </si>
  <si>
    <t>NY.GDP.PCAP.PP.KD</t>
  </si>
  <si>
    <t>Agriculture, value added (% of GDP)</t>
  </si>
  <si>
    <t>NV.AGR.TOTL.ZS</t>
  </si>
  <si>
    <t>Improved water source (% of population with access)</t>
  </si>
  <si>
    <t>SH.H2O.SAFE.ZS</t>
  </si>
  <si>
    <t>&gt;1000</t>
  </si>
  <si>
    <t>1000-2000</t>
  </si>
  <si>
    <t>2000-5000</t>
  </si>
  <si>
    <t>&gt;5000</t>
  </si>
  <si>
    <t>Access to electricity (% of population)</t>
  </si>
  <si>
    <t>EG.ELC.ACCS.ZS</t>
  </si>
  <si>
    <t>&lt;1000</t>
  </si>
  <si>
    <t>Population living in slums, (% of urban population)</t>
  </si>
  <si>
    <t>EN.POP.SLUM.UR.ZS</t>
  </si>
  <si>
    <t>Automated teller machines (ATMs) (per 100,000 adults)</t>
  </si>
  <si>
    <t>FB.ATM.TOTL.P5</t>
  </si>
  <si>
    <t>Research and development expenditure (% of GDP)</t>
  </si>
  <si>
    <t>GB.XPD.RSDV.GD.ZS</t>
  </si>
  <si>
    <t>Patent applications, residents</t>
  </si>
  <si>
    <t>IP.PAT.RESD</t>
  </si>
  <si>
    <t>Population, total</t>
  </si>
  <si>
    <t>SP.POP.TOTL</t>
  </si>
  <si>
    <t>Railways, passengers carried (million passenger-km)</t>
  </si>
  <si>
    <t>IS.RRS.PASG.KM</t>
  </si>
  <si>
    <t>Primary completion rate, both sexes (%)</t>
  </si>
  <si>
    <t>SE.PRM.CMPT.ZS</t>
  </si>
  <si>
    <t>Life expectancy at birth, total (years)</t>
  </si>
  <si>
    <t>SP.DYN.LE00.IN</t>
  </si>
  <si>
    <t>Women who were first married by age 18 (% of women ages 20-24)</t>
  </si>
  <si>
    <t>SP.M18.2024.FE.ZS</t>
  </si>
  <si>
    <t xml:space="preserve">Country </t>
  </si>
  <si>
    <t xml:space="preserve">Road length (km) </t>
  </si>
  <si>
    <t xml:space="preserve"> United States </t>
  </si>
  <si>
    <t xml:space="preserve"> India </t>
  </si>
  <si>
    <t xml:space="preserve"> China </t>
  </si>
  <si>
    <t xml:space="preserve"> Brazil </t>
  </si>
  <si>
    <t xml:space="preserve"> Russia </t>
  </si>
  <si>
    <t xml:space="preserve"> Japan </t>
  </si>
  <si>
    <t xml:space="preserve"> Canada </t>
  </si>
  <si>
    <t xml:space="preserve"> France </t>
  </si>
  <si>
    <t xml:space="preserve"> Australia </t>
  </si>
  <si>
    <t xml:space="preserve"> South Africa </t>
  </si>
  <si>
    <t xml:space="preserve"> Spain </t>
  </si>
  <si>
    <t xml:space="preserve"> Germany </t>
  </si>
  <si>
    <t xml:space="preserve"> Sweden </t>
  </si>
  <si>
    <t xml:space="preserve"> Indonesia </t>
  </si>
  <si>
    <t xml:space="preserve"> Italy </t>
  </si>
  <si>
    <t xml:space="preserve"> Finland </t>
  </si>
  <si>
    <t xml:space="preserve"> Turkey </t>
  </si>
  <si>
    <t xml:space="preserve"> Poland </t>
  </si>
  <si>
    <t xml:space="preserve"> United Kingdom </t>
  </si>
  <si>
    <t xml:space="preserve"> Mexico </t>
  </si>
  <si>
    <t xml:space="preserve"> Pakistan </t>
  </si>
  <si>
    <t xml:space="preserve"> Argentina </t>
  </si>
  <si>
    <t xml:space="preserve"> Saudi Arabia </t>
  </si>
  <si>
    <t xml:space="preserve"> Philippines </t>
  </si>
  <si>
    <t xml:space="preserve"> Iran </t>
  </si>
  <si>
    <t xml:space="preserve"> Vietnam </t>
  </si>
  <si>
    <t xml:space="preserve"> Hungary </t>
  </si>
  <si>
    <t xml:space="preserve"> Nigeria </t>
  </si>
  <si>
    <t xml:space="preserve"> Uzbekistan </t>
  </si>
  <si>
    <t xml:space="preserve"> Thailand </t>
  </si>
  <si>
    <t xml:space="preserve"> Ukraine </t>
  </si>
  <si>
    <t xml:space="preserve"> Kenya </t>
  </si>
  <si>
    <t xml:space="preserve"> Belgium </t>
  </si>
  <si>
    <t xml:space="preserve"> Congo, Democratic Republic of the </t>
  </si>
  <si>
    <t xml:space="preserve"> Malaysia </t>
  </si>
  <si>
    <t xml:space="preserve"> Colombia </t>
  </si>
  <si>
    <t xml:space="preserve"> Peru </t>
  </si>
  <si>
    <t xml:space="preserve"> Netherlands </t>
  </si>
  <si>
    <t xml:space="preserve"> Egypt </t>
  </si>
  <si>
    <t xml:space="preserve"> Czech Republic </t>
  </si>
  <si>
    <t xml:space="preserve"> Austria </t>
  </si>
  <si>
    <t xml:space="preserve"> Greece </t>
  </si>
  <si>
    <t xml:space="preserve"> Sri Lanka </t>
  </si>
  <si>
    <t xml:space="preserve"> Algeria </t>
  </si>
  <si>
    <t xml:space="preserve"> Ethiopia </t>
  </si>
  <si>
    <t xml:space="preserve"> Ghana </t>
  </si>
  <si>
    <t xml:space="preserve"> South Korea </t>
  </si>
  <si>
    <t xml:space="preserve"> Libya </t>
  </si>
  <si>
    <t xml:space="preserve"> Kazakhstan </t>
  </si>
  <si>
    <t xml:space="preserve"> Zimbabwe </t>
  </si>
  <si>
    <t xml:space="preserve"> Ireland </t>
  </si>
  <si>
    <t xml:space="preserve"> Venezuela </t>
  </si>
  <si>
    <t xml:space="preserve"> Belarus </t>
  </si>
  <si>
    <t xml:space="preserve"> New Zealand </t>
  </si>
  <si>
    <t xml:space="preserve"> Norway </t>
  </si>
  <si>
    <t xml:space="preserve"> Tanzania </t>
  </si>
  <si>
    <t xml:space="preserve"> Romania </t>
  </si>
  <si>
    <t xml:space="preserve"> Lithuania </t>
  </si>
  <si>
    <t xml:space="preserve"> Portugal </t>
  </si>
  <si>
    <t xml:space="preserve"> Cote d'Ivoire </t>
  </si>
  <si>
    <t xml:space="preserve"> Bolivia </t>
  </si>
  <si>
    <t xml:space="preserve"> Chile </t>
  </si>
  <si>
    <t xml:space="preserve"> Paraguay </t>
  </si>
  <si>
    <t xml:space="preserve"> Denmark </t>
  </si>
  <si>
    <t xml:space="preserve"> Yemen </t>
  </si>
  <si>
    <t xml:space="preserve"> Latvia </t>
  </si>
  <si>
    <t xml:space="preserve"> Oman </t>
  </si>
  <si>
    <t xml:space="preserve"> Syria </t>
  </si>
  <si>
    <t xml:space="preserve"> Turkmenistan </t>
  </si>
  <si>
    <t xml:space="preserve"> Iraq </t>
  </si>
  <si>
    <t xml:space="preserve"> Estonia </t>
  </si>
  <si>
    <t xml:space="preserve"> Morocco </t>
  </si>
  <si>
    <t xml:space="preserve"> Azerbaijan </t>
  </si>
  <si>
    <t xml:space="preserve"> Cuba </t>
  </si>
  <si>
    <t xml:space="preserve"> Angola </t>
  </si>
  <si>
    <t xml:space="preserve"> Cameroon </t>
  </si>
  <si>
    <t xml:space="preserve"> Mongolia </t>
  </si>
  <si>
    <t xml:space="preserve"> Guinea </t>
  </si>
  <si>
    <t xml:space="preserve"> Serbia </t>
  </si>
  <si>
    <t xml:space="preserve"> Namibia </t>
  </si>
  <si>
    <t xml:space="preserve"> Slovenia </t>
  </si>
  <si>
    <t xml:space="preserve"> Afghanistan </t>
  </si>
  <si>
    <t xml:space="preserve"> Ecuador </t>
  </si>
  <si>
    <t xml:space="preserve"> Zambia </t>
  </si>
  <si>
    <t xml:space="preserve"> Bulgaria </t>
  </si>
  <si>
    <t xml:space="preserve"> Chad </t>
  </si>
  <si>
    <t xml:space="preserve"> Cambodia </t>
  </si>
  <si>
    <t xml:space="preserve"> Laos </t>
  </si>
  <si>
    <t xml:space="preserve"> Costa Rica </t>
  </si>
  <si>
    <t xml:space="preserve"> Slovakia </t>
  </si>
  <si>
    <t xml:space="preserve"> Bangladesh </t>
  </si>
  <si>
    <t xml:space="preserve"> Myanmar </t>
  </si>
  <si>
    <t xml:space="preserve"> Kyrgyzstan </t>
  </si>
  <si>
    <t xml:space="preserve"> Uruguay </t>
  </si>
  <si>
    <t xml:space="preserve"> Mozambique </t>
  </si>
  <si>
    <t xml:space="preserve"> Croatia </t>
  </si>
  <si>
    <t xml:space="preserve"> Tajikistan </t>
  </si>
  <si>
    <t xml:space="preserve"> Puerto Rico </t>
  </si>
  <si>
    <t xml:space="preserve"> Korea, North </t>
  </si>
  <si>
    <t xml:space="preserve"> Nicaragua </t>
  </si>
  <si>
    <t xml:space="preserve"> Bosnia and Herzegovina </t>
  </si>
  <si>
    <t xml:space="preserve"> Mali </t>
  </si>
  <si>
    <t xml:space="preserve"> Jamaica </t>
  </si>
  <si>
    <t xml:space="preserve"> Somalia </t>
  </si>
  <si>
    <t xml:space="preserve"> Madagascar </t>
  </si>
  <si>
    <t xml:space="preserve"> Georgia </t>
  </si>
  <si>
    <t xml:space="preserve"> Central African Republic </t>
  </si>
  <si>
    <t xml:space="preserve"> Cyprus </t>
  </si>
  <si>
    <t xml:space="preserve"> Uganda </t>
  </si>
  <si>
    <t xml:space="preserve"> Dominican Republic </t>
  </si>
  <si>
    <t xml:space="preserve"> Tunisia </t>
  </si>
  <si>
    <t xml:space="preserve"> Niger </t>
  </si>
  <si>
    <t xml:space="preserve"> Israel </t>
  </si>
  <si>
    <t xml:space="preserve"> Albania </t>
  </si>
  <si>
    <t xml:space="preserve"> Botswana </t>
  </si>
  <si>
    <t xml:space="preserve"> Congo, Republic of the </t>
  </si>
  <si>
    <t xml:space="preserve"> Benin </t>
  </si>
  <si>
    <t xml:space="preserve"> Malawi </t>
  </si>
  <si>
    <t xml:space="preserve"> Burkina Faso </t>
  </si>
  <si>
    <t xml:space="preserve"> Honduras </t>
  </si>
  <si>
    <t xml:space="preserve"> Macedonia </t>
  </si>
  <si>
    <t xml:space="preserve"> Senegal </t>
  </si>
  <si>
    <t xml:space="preserve"> Iceland </t>
  </si>
  <si>
    <t xml:space="preserve"> Burundi </t>
  </si>
  <si>
    <t xml:space="preserve"> Sudan </t>
  </si>
  <si>
    <t xml:space="preserve"> Togo </t>
  </si>
  <si>
    <t xml:space="preserve"> Guatemala </t>
  </si>
  <si>
    <t xml:space="preserve"> Sierra Leone </t>
  </si>
  <si>
    <t xml:space="preserve"> El Salvador </t>
  </si>
  <si>
    <t xml:space="preserve"> Mauritania </t>
  </si>
  <si>
    <t xml:space="preserve"> Liberia </t>
  </si>
  <si>
    <t xml:space="preserve"> Bhutan </t>
  </si>
  <si>
    <t xml:space="preserve"> Qatar </t>
  </si>
  <si>
    <t xml:space="preserve"> Moldova </t>
  </si>
  <si>
    <t xml:space="preserve"> Papua New Guinea </t>
  </si>
  <si>
    <t xml:space="preserve"> Gabon </t>
  </si>
  <si>
    <t xml:space="preserve"> Trinidad and Tobago </t>
  </si>
  <si>
    <t xml:space="preserve"> Guyana </t>
  </si>
  <si>
    <t xml:space="preserve"> Armenia </t>
  </si>
  <si>
    <t xml:space="preserve"> Montenegro </t>
  </si>
  <si>
    <t xml:space="preserve"> Jordan </t>
  </si>
  <si>
    <t xml:space="preserve"> Lebanon </t>
  </si>
  <si>
    <t xml:space="preserve"> Kosovo </t>
  </si>
  <si>
    <t xml:space="preserve"> Kuwait </t>
  </si>
  <si>
    <t xml:space="preserve"> Timor-Leste </t>
  </si>
  <si>
    <t xml:space="preserve"> Lesotho </t>
  </si>
  <si>
    <t xml:space="preserve"> New Caledonia </t>
  </si>
  <si>
    <t xml:space="preserve"> Rwanda </t>
  </si>
  <si>
    <t xml:space="preserve"> West Bank </t>
  </si>
  <si>
    <t xml:space="preserve"> Suriname </t>
  </si>
  <si>
    <t xml:space="preserve"> Haiti </t>
  </si>
  <si>
    <t xml:space="preserve"> Bahrain </t>
  </si>
  <si>
    <t xml:space="preserve"> United Arab Emirates </t>
  </si>
  <si>
    <t xml:space="preserve"> Eritrea </t>
  </si>
  <si>
    <t xml:space="preserve"> Gambia, The </t>
  </si>
  <si>
    <t xml:space="preserve"> Swaziland </t>
  </si>
  <si>
    <t xml:space="preserve"> Guinea-Bissau </t>
  </si>
  <si>
    <t xml:space="preserve"> Fiji </t>
  </si>
  <si>
    <t xml:space="preserve"> Singapore </t>
  </si>
  <si>
    <t xml:space="preserve"> Malta </t>
  </si>
  <si>
    <t xml:space="preserve"> Djibouti </t>
  </si>
  <si>
    <t xml:space="preserve"> Brunei </t>
  </si>
  <si>
    <t xml:space="preserve"> Luxembourg </t>
  </si>
  <si>
    <t xml:space="preserve"> Equatorial Guinea </t>
  </si>
  <si>
    <t xml:space="preserve"> Belize </t>
  </si>
  <si>
    <t xml:space="preserve"> Bahamas, The </t>
  </si>
  <si>
    <t xml:space="preserve"> French Polynesia </t>
  </si>
  <si>
    <t xml:space="preserve"> Samoa </t>
  </si>
  <si>
    <t xml:space="preserve"> Mauritius </t>
  </si>
  <si>
    <t xml:space="preserve"> Hong Kong </t>
  </si>
  <si>
    <t xml:space="preserve"> Marshall Islands </t>
  </si>
  <si>
    <t xml:space="preserve"> Barbados </t>
  </si>
  <si>
    <t xml:space="preserve"> Dominica </t>
  </si>
  <si>
    <t xml:space="preserve"> Solomon Islands </t>
  </si>
  <si>
    <t xml:space="preserve"> Saint Lucia </t>
  </si>
  <si>
    <t xml:space="preserve"> Antigua and Barbuda </t>
  </si>
  <si>
    <t xml:space="preserve"> Grenada </t>
  </si>
  <si>
    <t xml:space="preserve"> Vanuatu </t>
  </si>
  <si>
    <t xml:space="preserve"> Guam </t>
  </si>
  <si>
    <t xml:space="preserve"> Comoros </t>
  </si>
  <si>
    <t xml:space="preserve"> Saint Vincent and the Grenadines </t>
  </si>
  <si>
    <t xml:space="preserve"> Cayman Islands </t>
  </si>
  <si>
    <t xml:space="preserve"> Tonga </t>
  </si>
  <si>
    <t xml:space="preserve"> Kiribati </t>
  </si>
  <si>
    <t xml:space="preserve"> Curacao </t>
  </si>
  <si>
    <t xml:space="preserve"> Northern Mariana Islands </t>
  </si>
  <si>
    <t xml:space="preserve"> Seychelles </t>
  </si>
  <si>
    <t xml:space="preserve"> Isle of Man </t>
  </si>
  <si>
    <t xml:space="preserve"> Faroe Islands </t>
  </si>
  <si>
    <t xml:space="preserve"> Bermuda </t>
  </si>
  <si>
    <t xml:space="preserve"> Macau </t>
  </si>
  <si>
    <t xml:space="preserve"> Saint Kitts and Nevis </t>
  </si>
  <si>
    <t xml:space="preserve"> Liechtenstein </t>
  </si>
  <si>
    <t xml:space="preserve"> Andorra </t>
  </si>
  <si>
    <t xml:space="preserve"> Sao Tome and Principe </t>
  </si>
  <si>
    <t xml:space="preserve"> San Marino </t>
  </si>
  <si>
    <t xml:space="preserve"> American Samoa </t>
  </si>
  <si>
    <t xml:space="preserve"> Micronesia, Federated States of </t>
  </si>
  <si>
    <t xml:space="preserve"> Turks and Caicos Islands </t>
  </si>
  <si>
    <t xml:space="preserve"> Maldives </t>
  </si>
  <si>
    <t xml:space="preserve"> Monaco </t>
  </si>
  <si>
    <t xml:space="preserve"> Sint Maarten </t>
  </si>
  <si>
    <t xml:space="preserve"> Tuvalu </t>
  </si>
  <si>
    <t>Land area (sq. km)</t>
  </si>
  <si>
    <t>AG.LND.TOTL.K2</t>
  </si>
  <si>
    <t xml:space="preserve">Switzerland </t>
  </si>
  <si>
    <t>km</t>
  </si>
  <si>
    <t>km/km^2</t>
  </si>
  <si>
    <t>Prevalence of undernourishment (% of population)</t>
  </si>
  <si>
    <t>SN.ITK.DEFC.ZS</t>
  </si>
  <si>
    <t>t-Test: Two-Sample Assuming Unequal Variances</t>
  </si>
  <si>
    <t>Variable 1</t>
  </si>
  <si>
    <t>Variable 2</t>
  </si>
  <si>
    <t>Mean</t>
  </si>
  <si>
    <t>Variance</t>
  </si>
  <si>
    <t>Observations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</si>
  <si>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</si>
  <si>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</si>
  <si>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</si>
  <si>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</si>
  <si>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</si>
  <si>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</si>
  <si>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</si>
  <si>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Energy use/capita</t>
  </si>
  <si>
    <t>&lt;500</t>
  </si>
  <si>
    <t>500-1000</t>
  </si>
  <si>
    <t>2000-3000</t>
  </si>
  <si>
    <t>&gt;2000</t>
  </si>
  <si>
    <t>Indonsia</t>
  </si>
  <si>
    <t>&gt;3000</t>
  </si>
  <si>
    <t>OECD members</t>
  </si>
  <si>
    <t>OED</t>
  </si>
  <si>
    <t>World</t>
  </si>
  <si>
    <t>WLD</t>
  </si>
  <si>
    <t>Country Name</t>
  </si>
  <si>
    <t>Country Code</t>
  </si>
  <si>
    <t>Indicator Name</t>
  </si>
  <si>
    <t>Indicator Code</t>
  </si>
  <si>
    <t>Non-OECD</t>
  </si>
  <si>
    <t>OECD</t>
  </si>
  <si>
    <t>Non-Oecd</t>
  </si>
  <si>
    <t>Emissions</t>
  </si>
  <si>
    <t>Emission</t>
  </si>
  <si>
    <t>e/c</t>
  </si>
  <si>
    <t>E/c</t>
  </si>
  <si>
    <t>MtCO2</t>
  </si>
  <si>
    <t>CO2</t>
  </si>
</sst>
</file>

<file path=xl/styles.xml><?xml version="1.0" encoding="utf-8"?>
<styleSheet xmlns="http://schemas.openxmlformats.org/spreadsheetml/2006/main">
  <numFmts count="1">
    <numFmt numFmtId="164" formatCode="[&gt;=0.05]0.0;[=0]\-;\^"/>
  </numFmts>
  <fonts count="4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quotePrefix="1"/>
    <xf numFmtId="3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center"/>
    </xf>
    <xf numFmtId="0" fontId="0" fillId="0" borderId="2" xfId="0" quotePrefix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11" fontId="0" fillId="0" borderId="0" xfId="0" applyNumberForma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Database!$H$3</c:f>
              <c:strCache>
                <c:ptCount val="1"/>
                <c:pt idx="0">
                  <c:v>1876.190879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</c:trendline>
          <c:xVal>
            <c:numRef>
              <c:f>Database!$E$4:$E$218</c:f>
              <c:numCache>
                <c:formatCode>General</c:formatCode>
                <c:ptCount val="215"/>
                <c:pt idx="0">
                  <c:v>800.37144081900601</c:v>
                </c:pt>
                <c:pt idx="1">
                  <c:v>1245.9921906210197</c:v>
                </c:pt>
                <c:pt idx="4">
                  <c:v>654.90548059932269</c:v>
                </c:pt>
                <c:pt idx="6">
                  <c:v>1894.6178719302022</c:v>
                </c:pt>
                <c:pt idx="7">
                  <c:v>969.30979028083755</c:v>
                </c:pt>
                <c:pt idx="9">
                  <c:v>5586.3379773627194</c:v>
                </c:pt>
                <c:pt idx="10">
                  <c:v>3917.8474828628291</c:v>
                </c:pt>
                <c:pt idx="11">
                  <c:v>1474.003432800587</c:v>
                </c:pt>
                <c:pt idx="13">
                  <c:v>10171.681017202116</c:v>
                </c:pt>
                <c:pt idx="14">
                  <c:v>215.51671949968832</c:v>
                </c:pt>
                <c:pt idx="16">
                  <c:v>2881.5064441157824</c:v>
                </c:pt>
                <c:pt idx="17">
                  <c:v>5038.9842738193784</c:v>
                </c:pt>
                <c:pt idx="19">
                  <c:v>393.38381466334027</c:v>
                </c:pt>
                <c:pt idx="22">
                  <c:v>785.51703852650564</c:v>
                </c:pt>
                <c:pt idx="23">
                  <c:v>1687.9686928293806</c:v>
                </c:pt>
                <c:pt idx="24">
                  <c:v>1098.3588405291039</c:v>
                </c:pt>
                <c:pt idx="25">
                  <c:v>1437.7959891652858</c:v>
                </c:pt>
                <c:pt idx="26">
                  <c:v>7392.8685124386693</c:v>
                </c:pt>
                <c:pt idx="27">
                  <c:v>2327.4365237164175</c:v>
                </c:pt>
                <c:pt idx="31">
                  <c:v>396.17373378525963</c:v>
                </c:pt>
                <c:pt idx="32">
                  <c:v>330.71293960884361</c:v>
                </c:pt>
                <c:pt idx="33">
                  <c:v>7202.2273101570818</c:v>
                </c:pt>
                <c:pt idx="39">
                  <c:v>2201.1756142653385</c:v>
                </c:pt>
                <c:pt idx="40">
                  <c:v>2226.2698706331316</c:v>
                </c:pt>
                <c:pt idx="41">
                  <c:v>668.50412599810443</c:v>
                </c:pt>
                <c:pt idx="43">
                  <c:v>292.26432573072481</c:v>
                </c:pt>
                <c:pt idx="44">
                  <c:v>555.78797606190165</c:v>
                </c:pt>
                <c:pt idx="45">
                  <c:v>1029.00349372869</c:v>
                </c:pt>
                <c:pt idx="46">
                  <c:v>605.28611644634827</c:v>
                </c:pt>
                <c:pt idx="47">
                  <c:v>1813.9311871708671</c:v>
                </c:pt>
                <c:pt idx="48">
                  <c:v>1030.8806904815444</c:v>
                </c:pt>
                <c:pt idx="49">
                  <c:v>11800.977753507301</c:v>
                </c:pt>
                <c:pt idx="50">
                  <c:v>1691.1028930006692</c:v>
                </c:pt>
                <c:pt idx="51">
                  <c:v>3989.9233156608466</c:v>
                </c:pt>
                <c:pt idx="52">
                  <c:v>3107.1435949714087</c:v>
                </c:pt>
                <c:pt idx="55">
                  <c:v>731.31316255516754</c:v>
                </c:pt>
                <c:pt idx="56">
                  <c:v>979.75476128692151</c:v>
                </c:pt>
                <c:pt idx="57">
                  <c:v>884.9922333678777</c:v>
                </c:pt>
                <c:pt idx="58">
                  <c:v>693.4434919348322</c:v>
                </c:pt>
                <c:pt idx="60">
                  <c:v>163.87394315142922</c:v>
                </c:pt>
                <c:pt idx="61">
                  <c:v>4623.2791121679338</c:v>
                </c:pt>
                <c:pt idx="62">
                  <c:v>506.97529972332222</c:v>
                </c:pt>
                <c:pt idx="65">
                  <c:v>6074.7497872759777</c:v>
                </c:pt>
                <c:pt idx="66">
                  <c:v>3842.571170262529</c:v>
                </c:pt>
                <c:pt idx="68">
                  <c:v>1434.9135426342639</c:v>
                </c:pt>
                <c:pt idx="70">
                  <c:v>1032.1461864406781</c:v>
                </c:pt>
                <c:pt idx="71">
                  <c:v>3867.6223601076663</c:v>
                </c:pt>
                <c:pt idx="72">
                  <c:v>343.61277172002053</c:v>
                </c:pt>
                <c:pt idx="73">
                  <c:v>2134.1043961671144</c:v>
                </c:pt>
                <c:pt idx="77">
                  <c:v>767.64743502766237</c:v>
                </c:pt>
                <c:pt idx="81">
                  <c:v>393.15915093197373</c:v>
                </c:pt>
                <c:pt idx="82">
                  <c:v>662.43558622759747</c:v>
                </c:pt>
                <c:pt idx="83">
                  <c:v>1938.3607652173914</c:v>
                </c:pt>
                <c:pt idx="84">
                  <c:v>2280.3851216435892</c:v>
                </c:pt>
                <c:pt idx="85">
                  <c:v>18177.252566684376</c:v>
                </c:pt>
                <c:pt idx="86">
                  <c:v>606.05381587854367</c:v>
                </c:pt>
                <c:pt idx="87">
                  <c:v>850.24891880899429</c:v>
                </c:pt>
                <c:pt idx="88">
                  <c:v>2960.3847681042384</c:v>
                </c:pt>
                <c:pt idx="89">
                  <c:v>1480.7606023258074</c:v>
                </c:pt>
                <c:pt idx="90">
                  <c:v>2840.1968208209391</c:v>
                </c:pt>
                <c:pt idx="92">
                  <c:v>2970.7878900676219</c:v>
                </c:pt>
                <c:pt idx="93">
                  <c:v>2579.4766765080717</c:v>
                </c:pt>
                <c:pt idx="94">
                  <c:v>1083.6241913839219</c:v>
                </c:pt>
                <c:pt idx="95">
                  <c:v>3570.4368119394035</c:v>
                </c:pt>
                <c:pt idx="96">
                  <c:v>1196.1924148606811</c:v>
                </c:pt>
                <c:pt idx="97">
                  <c:v>4786.6703061735134</c:v>
                </c:pt>
                <c:pt idx="98">
                  <c:v>491.74534863013497</c:v>
                </c:pt>
                <c:pt idx="100">
                  <c:v>580.56106464950483</c:v>
                </c:pt>
                <c:pt idx="101">
                  <c:v>5253.4715431915729</c:v>
                </c:pt>
                <c:pt idx="102">
                  <c:v>1296.6959772115874</c:v>
                </c:pt>
                <c:pt idx="103">
                  <c:v>9757.4486829550351</c:v>
                </c:pt>
                <c:pt idx="104">
                  <c:v>690.40125183579266</c:v>
                </c:pt>
                <c:pt idx="106">
                  <c:v>2159.237561281238</c:v>
                </c:pt>
                <c:pt idx="107">
                  <c:v>1573.3186927248132</c:v>
                </c:pt>
                <c:pt idx="110">
                  <c:v>2711.3003905051196</c:v>
                </c:pt>
                <c:pt idx="112">
                  <c:v>2356.6450022297818</c:v>
                </c:pt>
                <c:pt idx="113">
                  <c:v>7310.3099234393403</c:v>
                </c:pt>
                <c:pt idx="115">
                  <c:v>1349.4750169236536</c:v>
                </c:pt>
                <c:pt idx="118">
                  <c:v>3019.8192305191324</c:v>
                </c:pt>
                <c:pt idx="121">
                  <c:v>1734.5963616093575</c:v>
                </c:pt>
                <c:pt idx="124">
                  <c:v>1094.725869640004</c:v>
                </c:pt>
                <c:pt idx="125">
                  <c:v>1545.7754526464819</c:v>
                </c:pt>
                <c:pt idx="126">
                  <c:v>862.6581606186312</c:v>
                </c:pt>
                <c:pt idx="128">
                  <c:v>1826.4568718098305</c:v>
                </c:pt>
                <c:pt idx="129">
                  <c:v>1651.2998082764682</c:v>
                </c:pt>
                <c:pt idx="130">
                  <c:v>564.38956800060851</c:v>
                </c:pt>
                <c:pt idx="131">
                  <c:v>407.37241368366409</c:v>
                </c:pt>
                <c:pt idx="132">
                  <c:v>312.75604864269053</c:v>
                </c:pt>
                <c:pt idx="133">
                  <c:v>742.3471996836264</c:v>
                </c:pt>
                <c:pt idx="134">
                  <c:v>369.67914582014623</c:v>
                </c:pt>
                <c:pt idx="135">
                  <c:v>4605.4204628874095</c:v>
                </c:pt>
                <c:pt idx="137">
                  <c:v>4391.5600729384751</c:v>
                </c:pt>
                <c:pt idx="138">
                  <c:v>593.66820695345803</c:v>
                </c:pt>
                <c:pt idx="139">
                  <c:v>152.47180612437708</c:v>
                </c:pt>
                <c:pt idx="140">
                  <c:v>773.02116903559636</c:v>
                </c:pt>
                <c:pt idx="142">
                  <c:v>6438.7551989586627</c:v>
                </c:pt>
                <c:pt idx="143">
                  <c:v>6232.464155834582</c:v>
                </c:pt>
                <c:pt idx="146">
                  <c:v>474.86080643692344</c:v>
                </c:pt>
                <c:pt idx="148">
                  <c:v>1057.4800896448812</c:v>
                </c:pt>
                <c:pt idx="150">
                  <c:v>764.13747749846152</c:v>
                </c:pt>
                <c:pt idx="151">
                  <c:v>708.33065465624748</c:v>
                </c:pt>
                <c:pt idx="152">
                  <c:v>457.13196522318628</c:v>
                </c:pt>
                <c:pt idx="153">
                  <c:v>2565.4083117763112</c:v>
                </c:pt>
                <c:pt idx="154">
                  <c:v>2082.8102296052662</c:v>
                </c:pt>
                <c:pt idx="156">
                  <c:v>19120.344284077193</c:v>
                </c:pt>
                <c:pt idx="157">
                  <c:v>1592.1314944139706</c:v>
                </c:pt>
                <c:pt idx="158">
                  <c:v>5093.0647792983291</c:v>
                </c:pt>
                <c:pt idx="163">
                  <c:v>6363.3933136962678</c:v>
                </c:pt>
                <c:pt idx="164">
                  <c:v>261.00416980725959</c:v>
                </c:pt>
                <c:pt idx="165">
                  <c:v>2078.4901785729239</c:v>
                </c:pt>
                <c:pt idx="168">
                  <c:v>4833.4450790696774</c:v>
                </c:pt>
                <c:pt idx="170">
                  <c:v>3178.3278989720493</c:v>
                </c:pt>
                <c:pt idx="171">
                  <c:v>3323.2486372261887</c:v>
                </c:pt>
                <c:pt idx="174">
                  <c:v>2657.5851493364344</c:v>
                </c:pt>
                <c:pt idx="175">
                  <c:v>59.120065724854868</c:v>
                </c:pt>
                <c:pt idx="176">
                  <c:v>2503.7941941068484</c:v>
                </c:pt>
                <c:pt idx="177">
                  <c:v>487.52053063802902</c:v>
                </c:pt>
                <c:pt idx="182">
                  <c:v>374.77368288978602</c:v>
                </c:pt>
                <c:pt idx="185">
                  <c:v>5131.5370986916241</c:v>
                </c:pt>
                <c:pt idx="186">
                  <c:v>3304.0328600111802</c:v>
                </c:pt>
                <c:pt idx="187">
                  <c:v>592.49410780417929</c:v>
                </c:pt>
                <c:pt idx="188">
                  <c:v>302.73090353498208</c:v>
                </c:pt>
                <c:pt idx="189">
                  <c:v>469.73362140750442</c:v>
                </c:pt>
                <c:pt idx="190">
                  <c:v>1987.5759031440432</c:v>
                </c:pt>
                <c:pt idx="192">
                  <c:v>462.57280746989449</c:v>
                </c:pt>
                <c:pt idx="194">
                  <c:v>14537.570462232241</c:v>
                </c:pt>
                <c:pt idx="195">
                  <c:v>956.47719652780972</c:v>
                </c:pt>
                <c:pt idx="196">
                  <c:v>1552.9242008973658</c:v>
                </c:pt>
                <c:pt idx="197">
                  <c:v>5011.6192705160684</c:v>
                </c:pt>
                <c:pt idx="201">
                  <c:v>2553.1674492631282</c:v>
                </c:pt>
                <c:pt idx="202">
                  <c:v>7691.0137391927283</c:v>
                </c:pt>
                <c:pt idx="203">
                  <c:v>2977.6668077485879</c:v>
                </c:pt>
                <c:pt idx="204">
                  <c:v>6914.3121846343874</c:v>
                </c:pt>
                <c:pt idx="205">
                  <c:v>1350.5119911595439</c:v>
                </c:pt>
                <c:pt idx="206">
                  <c:v>1419.4777669029734</c:v>
                </c:pt>
                <c:pt idx="208">
                  <c:v>2271.1875345673452</c:v>
                </c:pt>
                <c:pt idx="209">
                  <c:v>667.64646639074408</c:v>
                </c:pt>
                <c:pt idx="212">
                  <c:v>323.71866811769155</c:v>
                </c:pt>
                <c:pt idx="213">
                  <c:v>631.45924796698637</c:v>
                </c:pt>
                <c:pt idx="214">
                  <c:v>757.53781088209143</c:v>
                </c:pt>
              </c:numCache>
            </c:numRef>
          </c:xVal>
          <c:yVal>
            <c:numRef>
              <c:f>Database!$H$4:$H$218</c:f>
              <c:numCache>
                <c:formatCode>General</c:formatCode>
                <c:ptCount val="215"/>
                <c:pt idx="0">
                  <c:v>9910.8100574682067</c:v>
                </c:pt>
                <c:pt idx="1">
                  <c:v>13300.682025703685</c:v>
                </c:pt>
                <c:pt idx="5">
                  <c:v>20297.300255201302</c:v>
                </c:pt>
                <c:pt idx="7">
                  <c:v>7473.0606783947169</c:v>
                </c:pt>
                <c:pt idx="9">
                  <c:v>42845.49131837723</c:v>
                </c:pt>
                <c:pt idx="10">
                  <c:v>44037.874320360344</c:v>
                </c:pt>
                <c:pt idx="11">
                  <c:v>16593.18876004823</c:v>
                </c:pt>
                <c:pt idx="12">
                  <c:v>22490.230949075769</c:v>
                </c:pt>
                <c:pt idx="13">
                  <c:v>41931.508630565892</c:v>
                </c:pt>
                <c:pt idx="14">
                  <c:v>2843.2350442684074</c:v>
                </c:pt>
                <c:pt idx="15">
                  <c:v>15339.405824731763</c:v>
                </c:pt>
                <c:pt idx="16">
                  <c:v>17084.824256862412</c:v>
                </c:pt>
                <c:pt idx="17">
                  <c:v>40432.95693840977</c:v>
                </c:pt>
                <c:pt idx="18">
                  <c:v>7921.2638467464112</c:v>
                </c:pt>
                <c:pt idx="19">
                  <c:v>1866.5593811674028</c:v>
                </c:pt>
                <c:pt idx="20">
                  <c:v>50669.314769699624</c:v>
                </c:pt>
                <c:pt idx="21">
                  <c:v>7167.5262109404657</c:v>
                </c:pt>
                <c:pt idx="22">
                  <c:v>6090.8905907736089</c:v>
                </c:pt>
                <c:pt idx="23">
                  <c:v>9579.7321440334072</c:v>
                </c:pt>
                <c:pt idx="24">
                  <c:v>15002.260140424605</c:v>
                </c:pt>
                <c:pt idx="25">
                  <c:v>15281.611963033718</c:v>
                </c:pt>
                <c:pt idx="26">
                  <c:v>70535.287885264654</c:v>
                </c:pt>
                <c:pt idx="27">
                  <c:v>16022.064899677613</c:v>
                </c:pt>
                <c:pt idx="28">
                  <c:v>1529.5928816972937</c:v>
                </c:pt>
                <c:pt idx="29">
                  <c:v>725.30443140525529</c:v>
                </c:pt>
                <c:pt idx="30">
                  <c:v>6129.6712718024773</c:v>
                </c:pt>
                <c:pt idx="31">
                  <c:v>2955.1732179004439</c:v>
                </c:pt>
                <c:pt idx="32">
                  <c:v>2744.6216841781948</c:v>
                </c:pt>
                <c:pt idx="33">
                  <c:v>42216.487801647141</c:v>
                </c:pt>
                <c:pt idx="34">
                  <c:v>14440.970764636555</c:v>
                </c:pt>
                <c:pt idx="36">
                  <c:v>572.33123958346232</c:v>
                </c:pt>
                <c:pt idx="37">
                  <c:v>2005.2147957792636</c:v>
                </c:pt>
                <c:pt idx="39">
                  <c:v>21800.532654019196</c:v>
                </c:pt>
                <c:pt idx="40">
                  <c:v>11805.086602409949</c:v>
                </c:pt>
                <c:pt idx="41">
                  <c:v>12303.751787215968</c:v>
                </c:pt>
                <c:pt idx="42">
                  <c:v>1368.5337866044845</c:v>
                </c:pt>
                <c:pt idx="43">
                  <c:v>673.39384799756158</c:v>
                </c:pt>
                <c:pt idx="44">
                  <c:v>5749.1243584609419</c:v>
                </c:pt>
                <c:pt idx="45">
                  <c:v>13900.09156714997</c:v>
                </c:pt>
                <c:pt idx="46">
                  <c:v>2934.4868942980456</c:v>
                </c:pt>
                <c:pt idx="47">
                  <c:v>20023.772893200716</c:v>
                </c:pt>
                <c:pt idx="48">
                  <c:v>19950.280631019559</c:v>
                </c:pt>
                <c:pt idx="50">
                  <c:v>30080.9147859683</c:v>
                </c:pt>
                <c:pt idx="51">
                  <c:v>28148.202599265631</c:v>
                </c:pt>
                <c:pt idx="52">
                  <c:v>42482.732453925782</c:v>
                </c:pt>
                <c:pt idx="53">
                  <c:v>2982.9937262704011</c:v>
                </c:pt>
                <c:pt idx="54">
                  <c:v>10036.368977551161</c:v>
                </c:pt>
                <c:pt idx="55">
                  <c:v>11930.011160836521</c:v>
                </c:pt>
                <c:pt idx="56">
                  <c:v>10625.688902514004</c:v>
                </c:pt>
                <c:pt idx="57">
                  <c:v>10050.034284691455</c:v>
                </c:pt>
                <c:pt idx="58">
                  <c:v>7837.7913602633025</c:v>
                </c:pt>
                <c:pt idx="59">
                  <c:v>34235.665276396096</c:v>
                </c:pt>
                <c:pt idx="61">
                  <c:v>25774.706930730801</c:v>
                </c:pt>
                <c:pt idx="62">
                  <c:v>1330.3727863433096</c:v>
                </c:pt>
                <c:pt idx="64">
                  <c:v>7896.5510218726531</c:v>
                </c:pt>
                <c:pt idx="65">
                  <c:v>38866.742489538192</c:v>
                </c:pt>
                <c:pt idx="66">
                  <c:v>37306.283390591496</c:v>
                </c:pt>
                <c:pt idx="68">
                  <c:v>18171.875557186246</c:v>
                </c:pt>
                <c:pt idx="69">
                  <c:v>1592.6503231107038</c:v>
                </c:pt>
                <c:pt idx="70">
                  <c:v>8235.5941422198248</c:v>
                </c:pt>
                <c:pt idx="71">
                  <c:v>42266.186006734642</c:v>
                </c:pt>
                <c:pt idx="72">
                  <c:v>3833.7904854741641</c:v>
                </c:pt>
                <c:pt idx="73">
                  <c:v>24197.568416955921</c:v>
                </c:pt>
                <c:pt idx="75">
                  <c:v>11263.443401038383</c:v>
                </c:pt>
                <c:pt idx="77">
                  <c:v>6962.8110442211409</c:v>
                </c:pt>
                <c:pt idx="78">
                  <c:v>1192.2275526261926</c:v>
                </c:pt>
                <c:pt idx="79">
                  <c:v>1320.9041883376663</c:v>
                </c:pt>
                <c:pt idx="80">
                  <c:v>6657.133802839875</c:v>
                </c:pt>
                <c:pt idx="81">
                  <c:v>1629.6582483586769</c:v>
                </c:pt>
                <c:pt idx="82">
                  <c:v>4608.0162994302646</c:v>
                </c:pt>
                <c:pt idx="83">
                  <c:v>51655.849468951506</c:v>
                </c:pt>
                <c:pt idx="84">
                  <c:v>22821.379969123809</c:v>
                </c:pt>
                <c:pt idx="85">
                  <c:v>40975.170327539214</c:v>
                </c:pt>
                <c:pt idx="86">
                  <c:v>5131.8263801933281</c:v>
                </c:pt>
                <c:pt idx="87">
                  <c:v>9674.6065569876137</c:v>
                </c:pt>
                <c:pt idx="88">
                  <c:v>16023.153995117213</c:v>
                </c:pt>
                <c:pt idx="89">
                  <c:v>15123.580848931135</c:v>
                </c:pt>
                <c:pt idx="90">
                  <c:v>46181.698148485732</c:v>
                </c:pt>
                <c:pt idx="92">
                  <c:v>31293.891422280616</c:v>
                </c:pt>
                <c:pt idx="93">
                  <c:v>33793.612855289204</c:v>
                </c:pt>
                <c:pt idx="94">
                  <c:v>8429.9422308791654</c:v>
                </c:pt>
                <c:pt idx="95">
                  <c:v>35614.310022686208</c:v>
                </c:pt>
                <c:pt idx="96">
                  <c:v>11404.738859536867</c:v>
                </c:pt>
                <c:pt idx="97">
                  <c:v>22469.679019580861</c:v>
                </c:pt>
                <c:pt idx="98">
                  <c:v>2747.3848919180241</c:v>
                </c:pt>
                <c:pt idx="99">
                  <c:v>1693.8090473237326</c:v>
                </c:pt>
                <c:pt idx="101">
                  <c:v>32684.319081660851</c:v>
                </c:pt>
                <c:pt idx="102">
                  <c:v>8613.7347116922992</c:v>
                </c:pt>
                <c:pt idx="103">
                  <c:v>74181.330289681617</c:v>
                </c:pt>
                <c:pt idx="104">
                  <c:v>3120.5420441250017</c:v>
                </c:pt>
                <c:pt idx="105">
                  <c:v>4799.8344545281516</c:v>
                </c:pt>
                <c:pt idx="106">
                  <c:v>21328.589799346133</c:v>
                </c:pt>
                <c:pt idx="107">
                  <c:v>16526.539285086506</c:v>
                </c:pt>
                <c:pt idx="108">
                  <c:v>2459.1021731372275</c:v>
                </c:pt>
                <c:pt idx="109">
                  <c:v>817.17839525779698</c:v>
                </c:pt>
                <c:pt idx="110">
                  <c:v>19557.050309187445</c:v>
                </c:pt>
                <c:pt idx="112">
                  <c:v>24813.012872408319</c:v>
                </c:pt>
                <c:pt idx="113">
                  <c:v>89889.35759015131</c:v>
                </c:pt>
                <c:pt idx="114">
                  <c:v>136135.5467195393</c:v>
                </c:pt>
                <c:pt idx="115">
                  <c:v>11858.7912279749</c:v>
                </c:pt>
                <c:pt idx="116">
                  <c:v>1366.6347200834534</c:v>
                </c:pt>
                <c:pt idx="117">
                  <c:v>764.69893828110321</c:v>
                </c:pt>
                <c:pt idx="118">
                  <c:v>23418.831480561144</c:v>
                </c:pt>
                <c:pt idx="119">
                  <c:v>11454.590902061334</c:v>
                </c:pt>
                <c:pt idx="120">
                  <c:v>1465.6543717901047</c:v>
                </c:pt>
                <c:pt idx="121">
                  <c:v>28821.538193015411</c:v>
                </c:pt>
                <c:pt idx="122">
                  <c:v>3671.2020983539674</c:v>
                </c:pt>
                <c:pt idx="123">
                  <c:v>3594.5869489538559</c:v>
                </c:pt>
                <c:pt idx="124">
                  <c:v>17145.783116243099</c:v>
                </c:pt>
                <c:pt idx="125">
                  <c:v>16140.663507232566</c:v>
                </c:pt>
                <c:pt idx="126">
                  <c:v>4541.7356233564506</c:v>
                </c:pt>
                <c:pt idx="128">
                  <c:v>10756.886702856176</c:v>
                </c:pt>
                <c:pt idx="129">
                  <c:v>14293.067502686274</c:v>
                </c:pt>
                <c:pt idx="130">
                  <c:v>7076.1309697156903</c:v>
                </c:pt>
                <c:pt idx="131">
                  <c:v>1033.3069740641201</c:v>
                </c:pt>
                <c:pt idx="133">
                  <c:v>9142.9121128284823</c:v>
                </c:pt>
                <c:pt idx="134">
                  <c:v>2175.6373849610882</c:v>
                </c:pt>
                <c:pt idx="135">
                  <c:v>45367.938211752109</c:v>
                </c:pt>
                <c:pt idx="137">
                  <c:v>33360.342913896689</c:v>
                </c:pt>
                <c:pt idx="138">
                  <c:v>4532.844417413211</c:v>
                </c:pt>
                <c:pt idx="139">
                  <c:v>871.29363887394334</c:v>
                </c:pt>
                <c:pt idx="140">
                  <c:v>5447.7592296758585</c:v>
                </c:pt>
                <c:pt idx="142">
                  <c:v>63321.904153583579</c:v>
                </c:pt>
                <c:pt idx="143">
                  <c:v>38835.433681661183</c:v>
                </c:pt>
                <c:pt idx="144">
                  <c:v>8955.2827535140805</c:v>
                </c:pt>
                <c:pt idx="145">
                  <c:v>4996.6399896745252</c:v>
                </c:pt>
                <c:pt idx="146">
                  <c:v>4475.6478975256332</c:v>
                </c:pt>
                <c:pt idx="147">
                  <c:v>13152.127898240162</c:v>
                </c:pt>
                <c:pt idx="148">
                  <c:v>19082.216440770007</c:v>
                </c:pt>
                <c:pt idx="149">
                  <c:v>2562.4653364736973</c:v>
                </c:pt>
                <c:pt idx="150">
                  <c:v>8227.3050570626528</c:v>
                </c:pt>
                <c:pt idx="151">
                  <c:v>11324.117826402085</c:v>
                </c:pt>
                <c:pt idx="152">
                  <c:v>6365.0032920702724</c:v>
                </c:pt>
                <c:pt idx="153">
                  <c:v>23175.0130886019</c:v>
                </c:pt>
                <c:pt idx="154">
                  <c:v>25800.410829579043</c:v>
                </c:pt>
                <c:pt idx="155">
                  <c:v>33817.628454796024</c:v>
                </c:pt>
                <c:pt idx="156">
                  <c:v>133395.36114350212</c:v>
                </c:pt>
                <c:pt idx="157">
                  <c:v>18514.42848277685</c:v>
                </c:pt>
                <c:pt idx="158">
                  <c:v>23561.367808829102</c:v>
                </c:pt>
                <c:pt idx="159">
                  <c:v>1516.2926447452019</c:v>
                </c:pt>
                <c:pt idx="160">
                  <c:v>5499.3046758972723</c:v>
                </c:pt>
                <c:pt idx="162">
                  <c:v>2963.2333537012819</c:v>
                </c:pt>
                <c:pt idx="163">
                  <c:v>48963.45479852688</c:v>
                </c:pt>
                <c:pt idx="164">
                  <c:v>2192.9827454628903</c:v>
                </c:pt>
                <c:pt idx="165">
                  <c:v>12888.890142386434</c:v>
                </c:pt>
                <c:pt idx="166">
                  <c:v>24805.241537638267</c:v>
                </c:pt>
                <c:pt idx="167">
                  <c:v>1832.7485677169309</c:v>
                </c:pt>
                <c:pt idx="168">
                  <c:v>77721.436697025609</c:v>
                </c:pt>
                <c:pt idx="170">
                  <c:v>25843.846548694957</c:v>
                </c:pt>
                <c:pt idx="171">
                  <c:v>27350.261134178829</c:v>
                </c:pt>
                <c:pt idx="172">
                  <c:v>2043.3210530488445</c:v>
                </c:pt>
                <c:pt idx="174">
                  <c:v>12454.190922168318</c:v>
                </c:pt>
                <c:pt idx="175">
                  <c:v>1937.5956803768991</c:v>
                </c:pt>
                <c:pt idx="176">
                  <c:v>31230.009023140399</c:v>
                </c:pt>
                <c:pt idx="177">
                  <c:v>10241.69355499443</c:v>
                </c:pt>
                <c:pt idx="178">
                  <c:v>20986.485710617359</c:v>
                </c:pt>
                <c:pt idx="179">
                  <c:v>10267.993879690053</c:v>
                </c:pt>
                <c:pt idx="181">
                  <c:v>10176.362899359972</c:v>
                </c:pt>
                <c:pt idx="182">
                  <c:v>3847.1674600082401</c:v>
                </c:pt>
                <c:pt idx="183">
                  <c:v>15725.569582187991</c:v>
                </c:pt>
                <c:pt idx="184">
                  <c:v>7835.668890954079</c:v>
                </c:pt>
                <c:pt idx="185">
                  <c:v>43430.244978412156</c:v>
                </c:pt>
                <c:pt idx="186">
                  <c:v>54911.926784809883</c:v>
                </c:pt>
                <c:pt idx="188">
                  <c:v>2460.4184890993633</c:v>
                </c:pt>
                <c:pt idx="189">
                  <c:v>2335.9632633273</c:v>
                </c:pt>
                <c:pt idx="190">
                  <c:v>14943.351710358358</c:v>
                </c:pt>
                <c:pt idx="191">
                  <c:v>2039.4200183826451</c:v>
                </c:pt>
                <c:pt idx="192">
                  <c:v>1324.2091929295136</c:v>
                </c:pt>
                <c:pt idx="193">
                  <c:v>4887.858183311042</c:v>
                </c:pt>
                <c:pt idx="194">
                  <c:v>30390.332980143728</c:v>
                </c:pt>
                <c:pt idx="195">
                  <c:v>10730.891088000339</c:v>
                </c:pt>
                <c:pt idx="196">
                  <c:v>18560.107062341522</c:v>
                </c:pt>
                <c:pt idx="197">
                  <c:v>13555.008550547742</c:v>
                </c:pt>
                <c:pt idx="199">
                  <c:v>3528.2276534574162</c:v>
                </c:pt>
                <c:pt idx="200">
                  <c:v>1665.1304360352428</c:v>
                </c:pt>
                <c:pt idx="201">
                  <c:v>8337.9258278540092</c:v>
                </c:pt>
                <c:pt idx="202">
                  <c:v>62056.151414384549</c:v>
                </c:pt>
                <c:pt idx="203">
                  <c:v>37308.512468091809</c:v>
                </c:pt>
                <c:pt idx="204">
                  <c:v>51281.582800451069</c:v>
                </c:pt>
                <c:pt idx="205">
                  <c:v>19315.811058851141</c:v>
                </c:pt>
                <c:pt idx="206">
                  <c:v>5002.14965969275</c:v>
                </c:pt>
                <c:pt idx="207">
                  <c:v>2889.9268169614979</c:v>
                </c:pt>
                <c:pt idx="208">
                  <c:v>17689.630899298874</c:v>
                </c:pt>
                <c:pt idx="209">
                  <c:v>5121.7408106533712</c:v>
                </c:pt>
                <c:pt idx="211">
                  <c:v>4497.3055727875753</c:v>
                </c:pt>
                <c:pt idx="212">
                  <c:v>3663.3078294712354</c:v>
                </c:pt>
                <c:pt idx="213">
                  <c:v>3623.2348786664161</c:v>
                </c:pt>
                <c:pt idx="214">
                  <c:v>1684.2262711208496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xVal>
            <c:numRef>
              <c:f>Database!$E$4:$E$218</c:f>
              <c:numCache>
                <c:formatCode>General</c:formatCode>
                <c:ptCount val="215"/>
                <c:pt idx="0">
                  <c:v>800.37144081900601</c:v>
                </c:pt>
                <c:pt idx="1">
                  <c:v>1245.9921906210197</c:v>
                </c:pt>
                <c:pt idx="4">
                  <c:v>654.90548059932269</c:v>
                </c:pt>
                <c:pt idx="6">
                  <c:v>1894.6178719302022</c:v>
                </c:pt>
                <c:pt idx="7">
                  <c:v>969.30979028083755</c:v>
                </c:pt>
                <c:pt idx="9">
                  <c:v>5586.3379773627194</c:v>
                </c:pt>
                <c:pt idx="10">
                  <c:v>3917.8474828628291</c:v>
                </c:pt>
                <c:pt idx="11">
                  <c:v>1474.003432800587</c:v>
                </c:pt>
                <c:pt idx="13">
                  <c:v>10171.681017202116</c:v>
                </c:pt>
                <c:pt idx="14">
                  <c:v>215.51671949968832</c:v>
                </c:pt>
                <c:pt idx="16">
                  <c:v>2881.5064441157824</c:v>
                </c:pt>
                <c:pt idx="17">
                  <c:v>5038.9842738193784</c:v>
                </c:pt>
                <c:pt idx="19">
                  <c:v>393.38381466334027</c:v>
                </c:pt>
                <c:pt idx="22">
                  <c:v>785.51703852650564</c:v>
                </c:pt>
                <c:pt idx="23">
                  <c:v>1687.9686928293806</c:v>
                </c:pt>
                <c:pt idx="24">
                  <c:v>1098.3588405291039</c:v>
                </c:pt>
                <c:pt idx="25">
                  <c:v>1437.7959891652858</c:v>
                </c:pt>
                <c:pt idx="26">
                  <c:v>7392.8685124386693</c:v>
                </c:pt>
                <c:pt idx="27">
                  <c:v>2327.4365237164175</c:v>
                </c:pt>
                <c:pt idx="31">
                  <c:v>396.17373378525963</c:v>
                </c:pt>
                <c:pt idx="32">
                  <c:v>330.71293960884361</c:v>
                </c:pt>
                <c:pt idx="33">
                  <c:v>7202.2273101570818</c:v>
                </c:pt>
                <c:pt idx="39">
                  <c:v>2201.1756142653385</c:v>
                </c:pt>
                <c:pt idx="40">
                  <c:v>2226.2698706331316</c:v>
                </c:pt>
                <c:pt idx="41">
                  <c:v>668.50412599810443</c:v>
                </c:pt>
                <c:pt idx="43">
                  <c:v>292.26432573072481</c:v>
                </c:pt>
                <c:pt idx="44">
                  <c:v>555.78797606190165</c:v>
                </c:pt>
                <c:pt idx="45">
                  <c:v>1029.00349372869</c:v>
                </c:pt>
                <c:pt idx="46">
                  <c:v>605.28611644634827</c:v>
                </c:pt>
                <c:pt idx="47">
                  <c:v>1813.9311871708671</c:v>
                </c:pt>
                <c:pt idx="48">
                  <c:v>1030.8806904815444</c:v>
                </c:pt>
                <c:pt idx="49">
                  <c:v>11800.977753507301</c:v>
                </c:pt>
                <c:pt idx="50">
                  <c:v>1691.1028930006692</c:v>
                </c:pt>
                <c:pt idx="51">
                  <c:v>3989.9233156608466</c:v>
                </c:pt>
                <c:pt idx="52">
                  <c:v>3107.1435949714087</c:v>
                </c:pt>
                <c:pt idx="55">
                  <c:v>731.31316255516754</c:v>
                </c:pt>
                <c:pt idx="56">
                  <c:v>979.75476128692151</c:v>
                </c:pt>
                <c:pt idx="57">
                  <c:v>884.9922333678777</c:v>
                </c:pt>
                <c:pt idx="58">
                  <c:v>693.4434919348322</c:v>
                </c:pt>
                <c:pt idx="60">
                  <c:v>163.87394315142922</c:v>
                </c:pt>
                <c:pt idx="61">
                  <c:v>4623.2791121679338</c:v>
                </c:pt>
                <c:pt idx="62">
                  <c:v>506.97529972332222</c:v>
                </c:pt>
                <c:pt idx="65">
                  <c:v>6074.7497872759777</c:v>
                </c:pt>
                <c:pt idx="66">
                  <c:v>3842.571170262529</c:v>
                </c:pt>
                <c:pt idx="68">
                  <c:v>1434.9135426342639</c:v>
                </c:pt>
                <c:pt idx="70">
                  <c:v>1032.1461864406781</c:v>
                </c:pt>
                <c:pt idx="71">
                  <c:v>3867.6223601076663</c:v>
                </c:pt>
                <c:pt idx="72">
                  <c:v>343.61277172002053</c:v>
                </c:pt>
                <c:pt idx="73">
                  <c:v>2134.1043961671144</c:v>
                </c:pt>
                <c:pt idx="77">
                  <c:v>767.64743502766237</c:v>
                </c:pt>
                <c:pt idx="81">
                  <c:v>393.15915093197373</c:v>
                </c:pt>
                <c:pt idx="82">
                  <c:v>662.43558622759747</c:v>
                </c:pt>
                <c:pt idx="83">
                  <c:v>1938.3607652173914</c:v>
                </c:pt>
                <c:pt idx="84">
                  <c:v>2280.3851216435892</c:v>
                </c:pt>
                <c:pt idx="85">
                  <c:v>18177.252566684376</c:v>
                </c:pt>
                <c:pt idx="86">
                  <c:v>606.05381587854367</c:v>
                </c:pt>
                <c:pt idx="87">
                  <c:v>850.24891880899429</c:v>
                </c:pt>
                <c:pt idx="88">
                  <c:v>2960.3847681042384</c:v>
                </c:pt>
                <c:pt idx="89">
                  <c:v>1480.7606023258074</c:v>
                </c:pt>
                <c:pt idx="90">
                  <c:v>2840.1968208209391</c:v>
                </c:pt>
                <c:pt idx="92">
                  <c:v>2970.7878900676219</c:v>
                </c:pt>
                <c:pt idx="93">
                  <c:v>2579.4766765080717</c:v>
                </c:pt>
                <c:pt idx="94">
                  <c:v>1083.6241913839219</c:v>
                </c:pt>
                <c:pt idx="95">
                  <c:v>3570.4368119394035</c:v>
                </c:pt>
                <c:pt idx="96">
                  <c:v>1196.1924148606811</c:v>
                </c:pt>
                <c:pt idx="97">
                  <c:v>4786.6703061735134</c:v>
                </c:pt>
                <c:pt idx="98">
                  <c:v>491.74534863013497</c:v>
                </c:pt>
                <c:pt idx="100">
                  <c:v>580.56106464950483</c:v>
                </c:pt>
                <c:pt idx="101">
                  <c:v>5253.4715431915729</c:v>
                </c:pt>
                <c:pt idx="102">
                  <c:v>1296.6959772115874</c:v>
                </c:pt>
                <c:pt idx="103">
                  <c:v>9757.4486829550351</c:v>
                </c:pt>
                <c:pt idx="104">
                  <c:v>690.40125183579266</c:v>
                </c:pt>
                <c:pt idx="106">
                  <c:v>2159.237561281238</c:v>
                </c:pt>
                <c:pt idx="107">
                  <c:v>1573.3186927248132</c:v>
                </c:pt>
                <c:pt idx="110">
                  <c:v>2711.3003905051196</c:v>
                </c:pt>
                <c:pt idx="112">
                  <c:v>2356.6450022297818</c:v>
                </c:pt>
                <c:pt idx="113">
                  <c:v>7310.3099234393403</c:v>
                </c:pt>
                <c:pt idx="115">
                  <c:v>1349.4750169236536</c:v>
                </c:pt>
                <c:pt idx="118">
                  <c:v>3019.8192305191324</c:v>
                </c:pt>
                <c:pt idx="121">
                  <c:v>1734.5963616093575</c:v>
                </c:pt>
                <c:pt idx="124">
                  <c:v>1094.725869640004</c:v>
                </c:pt>
                <c:pt idx="125">
                  <c:v>1545.7754526464819</c:v>
                </c:pt>
                <c:pt idx="126">
                  <c:v>862.6581606186312</c:v>
                </c:pt>
                <c:pt idx="128">
                  <c:v>1826.4568718098305</c:v>
                </c:pt>
                <c:pt idx="129">
                  <c:v>1651.2998082764682</c:v>
                </c:pt>
                <c:pt idx="130">
                  <c:v>564.38956800060851</c:v>
                </c:pt>
                <c:pt idx="131">
                  <c:v>407.37241368366409</c:v>
                </c:pt>
                <c:pt idx="132">
                  <c:v>312.75604864269053</c:v>
                </c:pt>
                <c:pt idx="133">
                  <c:v>742.3471996836264</c:v>
                </c:pt>
                <c:pt idx="134">
                  <c:v>369.67914582014623</c:v>
                </c:pt>
                <c:pt idx="135">
                  <c:v>4605.4204628874095</c:v>
                </c:pt>
                <c:pt idx="137">
                  <c:v>4391.5600729384751</c:v>
                </c:pt>
                <c:pt idx="138">
                  <c:v>593.66820695345803</c:v>
                </c:pt>
                <c:pt idx="139">
                  <c:v>152.47180612437708</c:v>
                </c:pt>
                <c:pt idx="140">
                  <c:v>773.02116903559636</c:v>
                </c:pt>
                <c:pt idx="142">
                  <c:v>6438.7551989586627</c:v>
                </c:pt>
                <c:pt idx="143">
                  <c:v>6232.464155834582</c:v>
                </c:pt>
                <c:pt idx="146">
                  <c:v>474.86080643692344</c:v>
                </c:pt>
                <c:pt idx="148">
                  <c:v>1057.4800896448812</c:v>
                </c:pt>
                <c:pt idx="150">
                  <c:v>764.13747749846152</c:v>
                </c:pt>
                <c:pt idx="151">
                  <c:v>708.33065465624748</c:v>
                </c:pt>
                <c:pt idx="152">
                  <c:v>457.13196522318628</c:v>
                </c:pt>
                <c:pt idx="153">
                  <c:v>2565.4083117763112</c:v>
                </c:pt>
                <c:pt idx="154">
                  <c:v>2082.8102296052662</c:v>
                </c:pt>
                <c:pt idx="156">
                  <c:v>19120.344284077193</c:v>
                </c:pt>
                <c:pt idx="157">
                  <c:v>1592.1314944139706</c:v>
                </c:pt>
                <c:pt idx="158">
                  <c:v>5093.0647792983291</c:v>
                </c:pt>
                <c:pt idx="163">
                  <c:v>6363.3933136962678</c:v>
                </c:pt>
                <c:pt idx="164">
                  <c:v>261.00416980725959</c:v>
                </c:pt>
                <c:pt idx="165">
                  <c:v>2078.4901785729239</c:v>
                </c:pt>
                <c:pt idx="168">
                  <c:v>4833.4450790696774</c:v>
                </c:pt>
                <c:pt idx="170">
                  <c:v>3178.3278989720493</c:v>
                </c:pt>
                <c:pt idx="171">
                  <c:v>3323.2486372261887</c:v>
                </c:pt>
                <c:pt idx="174">
                  <c:v>2657.5851493364344</c:v>
                </c:pt>
                <c:pt idx="175">
                  <c:v>59.120065724854868</c:v>
                </c:pt>
                <c:pt idx="176">
                  <c:v>2503.7941941068484</c:v>
                </c:pt>
                <c:pt idx="177">
                  <c:v>487.52053063802902</c:v>
                </c:pt>
                <c:pt idx="182">
                  <c:v>374.77368288978602</c:v>
                </c:pt>
                <c:pt idx="185">
                  <c:v>5131.5370986916241</c:v>
                </c:pt>
                <c:pt idx="186">
                  <c:v>3304.0328600111802</c:v>
                </c:pt>
                <c:pt idx="187">
                  <c:v>592.49410780417929</c:v>
                </c:pt>
                <c:pt idx="188">
                  <c:v>302.73090353498208</c:v>
                </c:pt>
                <c:pt idx="189">
                  <c:v>469.73362140750442</c:v>
                </c:pt>
                <c:pt idx="190">
                  <c:v>1987.5759031440432</c:v>
                </c:pt>
                <c:pt idx="192">
                  <c:v>462.57280746989449</c:v>
                </c:pt>
                <c:pt idx="194">
                  <c:v>14537.570462232241</c:v>
                </c:pt>
                <c:pt idx="195">
                  <c:v>956.47719652780972</c:v>
                </c:pt>
                <c:pt idx="196">
                  <c:v>1552.9242008973658</c:v>
                </c:pt>
                <c:pt idx="197">
                  <c:v>5011.6192705160684</c:v>
                </c:pt>
                <c:pt idx="201">
                  <c:v>2553.1674492631282</c:v>
                </c:pt>
                <c:pt idx="202">
                  <c:v>7691.0137391927283</c:v>
                </c:pt>
                <c:pt idx="203">
                  <c:v>2977.6668077485879</c:v>
                </c:pt>
                <c:pt idx="204">
                  <c:v>6914.3121846343874</c:v>
                </c:pt>
                <c:pt idx="205">
                  <c:v>1350.5119911595439</c:v>
                </c:pt>
                <c:pt idx="206">
                  <c:v>1419.4777669029734</c:v>
                </c:pt>
                <c:pt idx="208">
                  <c:v>2271.1875345673452</c:v>
                </c:pt>
                <c:pt idx="209">
                  <c:v>667.64646639074408</c:v>
                </c:pt>
                <c:pt idx="212">
                  <c:v>323.71866811769155</c:v>
                </c:pt>
                <c:pt idx="213">
                  <c:v>631.45924796698637</c:v>
                </c:pt>
                <c:pt idx="214">
                  <c:v>757.53781088209143</c:v>
                </c:pt>
              </c:numCache>
            </c:numRef>
          </c:xVal>
          <c:yVal>
            <c:numRef>
              <c:f>Database!$C$1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</c:ser>
        <c:axId val="152486656"/>
        <c:axId val="152488576"/>
      </c:scatterChart>
      <c:valAx>
        <c:axId val="152486656"/>
        <c:scaling>
          <c:logBase val="10"/>
          <c:orientation val="minMax"/>
          <c:min val="1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Energy use per capita, kg oil-equiv per annum</a:t>
                </a:r>
              </a:p>
            </c:rich>
          </c:tx>
        </c:title>
        <c:numFmt formatCode="General" sourceLinked="1"/>
        <c:tickLblPos val="nextTo"/>
        <c:crossAx val="152488576"/>
        <c:crosses val="autoZero"/>
        <c:crossBetween val="midCat"/>
      </c:valAx>
      <c:valAx>
        <c:axId val="152488576"/>
        <c:scaling>
          <c:logBase val="10"/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GDP per capita, PPP, 2011$</a:t>
                </a:r>
              </a:p>
            </c:rich>
          </c:tx>
        </c:title>
        <c:numFmt formatCode="General" sourceLinked="1"/>
        <c:tickLblPos val="nextTo"/>
        <c:crossAx val="152486656"/>
        <c:crosses val="autoZero"/>
        <c:crossBetween val="midCat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plotArea>
      <c:layout/>
      <c:barChart>
        <c:barDir val="col"/>
        <c:grouping val="stacked"/>
        <c:ser>
          <c:idx val="0"/>
          <c:order val="0"/>
          <c:tx>
            <c:v>Average</c:v>
          </c:tx>
          <c:cat>
            <c:strRef>
              <c:f>'Fig 9'!$K$19:$M$19</c:f>
              <c:strCache>
                <c:ptCount val="3"/>
                <c:pt idx="0">
                  <c:v>&lt;500</c:v>
                </c:pt>
                <c:pt idx="1">
                  <c:v>500-1000</c:v>
                </c:pt>
                <c:pt idx="2">
                  <c:v>&gt;1000</c:v>
                </c:pt>
              </c:strCache>
            </c:strRef>
          </c:cat>
          <c:val>
            <c:numRef>
              <c:f>'Fig 9'!$K$20:$M$20</c:f>
              <c:numCache>
                <c:formatCode>General</c:formatCode>
                <c:ptCount val="3"/>
                <c:pt idx="0">
                  <c:v>30.438461538461539</c:v>
                </c:pt>
                <c:pt idx="1">
                  <c:v>21.715384615384615</c:v>
                </c:pt>
                <c:pt idx="2">
                  <c:v>10.308333333333334</c:v>
                </c:pt>
              </c:numCache>
            </c:numRef>
          </c:val>
        </c:ser>
        <c:ser>
          <c:idx val="1"/>
          <c:order val="1"/>
          <c:tx>
            <c:v>+1 std.dev.</c:v>
          </c:tx>
          <c:spPr>
            <a:solidFill>
              <a:srgbClr val="4F81BD">
                <a:alpha val="50000"/>
              </a:srgbClr>
            </a:solidFill>
          </c:spPr>
          <c:cat>
            <c:strRef>
              <c:f>'Fig 9'!$K$19:$M$19</c:f>
              <c:strCache>
                <c:ptCount val="3"/>
                <c:pt idx="0">
                  <c:v>&lt;500</c:v>
                </c:pt>
                <c:pt idx="1">
                  <c:v>500-1000</c:v>
                </c:pt>
                <c:pt idx="2">
                  <c:v>&gt;1000</c:v>
                </c:pt>
              </c:strCache>
            </c:strRef>
          </c:cat>
          <c:val>
            <c:numRef>
              <c:f>'Fig 9'!$K$21:$M$21</c:f>
              <c:numCache>
                <c:formatCode>General</c:formatCode>
                <c:ptCount val="3"/>
                <c:pt idx="0">
                  <c:v>17.541595255351321</c:v>
                </c:pt>
                <c:pt idx="1">
                  <c:v>13.322214915561529</c:v>
                </c:pt>
                <c:pt idx="2">
                  <c:v>8.7186798764422324</c:v>
                </c:pt>
              </c:numCache>
            </c:numRef>
          </c:val>
        </c:ser>
        <c:overlap val="100"/>
        <c:axId val="153082880"/>
        <c:axId val="153277568"/>
      </c:barChart>
      <c:catAx>
        <c:axId val="153082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Energy use (kg of oil equivalent per capita)</a:t>
                </a:r>
              </a:p>
            </c:rich>
          </c:tx>
          <c:layout/>
        </c:title>
        <c:tickLblPos val="nextTo"/>
        <c:crossAx val="153277568"/>
        <c:crosses val="autoZero"/>
        <c:auto val="1"/>
        <c:lblAlgn val="ctr"/>
        <c:lblOffset val="100"/>
      </c:catAx>
      <c:valAx>
        <c:axId val="1532775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Women who were first married by age 18 (% of women ages 20-24)</a:t>
                </a:r>
              </a:p>
            </c:rich>
          </c:tx>
          <c:layout/>
        </c:title>
        <c:numFmt formatCode="General" sourceLinked="1"/>
        <c:tickLblPos val="nextTo"/>
        <c:crossAx val="153082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autoTitleDeleted val="1"/>
    <c:plotArea>
      <c:layout/>
      <c:scatterChart>
        <c:scatterStyle val="lineMarker"/>
        <c:ser>
          <c:idx val="0"/>
          <c:order val="0"/>
          <c:tx>
            <c:v>India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'Fig 10'!$R$9:$CY$9</c:f>
              <c:numCache>
                <c:formatCode>General</c:formatCode>
                <c:ptCount val="86"/>
                <c:pt idx="0">
                  <c:v>464.93315697802296</c:v>
                </c:pt>
                <c:pt idx="1">
                  <c:v>477.16870874563534</c:v>
                </c:pt>
                <c:pt idx="2">
                  <c:v>483.71737533165521</c:v>
                </c:pt>
                <c:pt idx="3">
                  <c:v>486.16798578330651</c:v>
                </c:pt>
                <c:pt idx="4">
                  <c:v>527.488337452736</c:v>
                </c:pt>
                <c:pt idx="5">
                  <c:v>537.17473151495949</c:v>
                </c:pt>
                <c:pt idx="6">
                  <c:v>577.21101059403998</c:v>
                </c:pt>
                <c:pt idx="7">
                  <c:v>617.15490108924712</c:v>
                </c:pt>
                <c:pt idx="8">
                  <c:v>619.04366231340384</c:v>
                </c:pt>
                <c:pt idx="9">
                  <c:v>609.45519574821526</c:v>
                </c:pt>
                <c:pt idx="10">
                  <c:v>597.14671013246004</c:v>
                </c:pt>
                <c:pt idx="11">
                  <c:v>606.8304373258776</c:v>
                </c:pt>
                <c:pt idx="12">
                  <c:v>621.91071718247656</c:v>
                </c:pt>
                <c:pt idx="13">
                  <c:v>651.07495864779492</c:v>
                </c:pt>
                <c:pt idx="14">
                  <c:v>657.7597360709392</c:v>
                </c:pt>
                <c:pt idx="15">
                  <c:v>671.20950327618368</c:v>
                </c:pt>
                <c:pt idx="16">
                  <c:v>694.42235997915202</c:v>
                </c:pt>
                <c:pt idx="17">
                  <c:v>720.34149578352083</c:v>
                </c:pt>
                <c:pt idx="18">
                  <c:v>724.1161051267153</c:v>
                </c:pt>
                <c:pt idx="19">
                  <c:v>766.99532939564915</c:v>
                </c:pt>
                <c:pt idx="20">
                  <c:v>736.85180138688543</c:v>
                </c:pt>
                <c:pt idx="21">
                  <c:v>752.62866254066626</c:v>
                </c:pt>
                <c:pt idx="22">
                  <c:v>788.12872356674916</c:v>
                </c:pt>
                <c:pt idx="23">
                  <c:v>816.16288999735696</c:v>
                </c:pt>
                <c:pt idx="24">
                  <c:v>866.8480896041433</c:v>
                </c:pt>
                <c:pt idx="25">
                  <c:v>881.53794176830525</c:v>
                </c:pt>
                <c:pt idx="26">
                  <c:v>871.64626953641039</c:v>
                </c:pt>
                <c:pt idx="27">
                  <c:v>869.11123851087211</c:v>
                </c:pt>
                <c:pt idx="28">
                  <c:v>878.19694987367654</c:v>
                </c:pt>
                <c:pt idx="29">
                  <c:v>919.32101976406659</c:v>
                </c:pt>
                <c:pt idx="30">
                  <c:v>932.55850218186106</c:v>
                </c:pt>
                <c:pt idx="31">
                  <c:v>978.61898313027177</c:v>
                </c:pt>
                <c:pt idx="32">
                  <c:v>1107.3128368519092</c:v>
                </c:pt>
                <c:pt idx="33">
                  <c:v>1264.5471481202862</c:v>
                </c:pt>
                <c:pt idx="34">
                  <c:v>1361.6923173687601</c:v>
                </c:pt>
                <c:pt idx="35">
                  <c:v>1478.1554827538864</c:v>
                </c:pt>
                <c:pt idx="36">
                  <c:v>1550.5302708506431</c:v>
                </c:pt>
                <c:pt idx="37">
                  <c:v>1576.181106778746</c:v>
                </c:pt>
                <c:pt idx="38">
                  <c:v>1692.6798919820319</c:v>
                </c:pt>
                <c:pt idx="39">
                  <c:v>1845.7372828837449</c:v>
                </c:pt>
                <c:pt idx="40">
                  <c:v>1994.3995923013399</c:v>
                </c:pt>
                <c:pt idx="41">
                  <c:v>2079.1197146654131</c:v>
                </c:pt>
                <c:pt idx="42">
                  <c:v>2226.2698706331316</c:v>
                </c:pt>
                <c:pt idx="43">
                  <c:v>268.52115504539438</c:v>
                </c:pt>
                <c:pt idx="44">
                  <c:v>268.48508333464531</c:v>
                </c:pt>
                <c:pt idx="45">
                  <c:v>269.75938398268369</c:v>
                </c:pt>
                <c:pt idx="46">
                  <c:v>273.9426678647244</c:v>
                </c:pt>
                <c:pt idx="47">
                  <c:v>277.18726196104097</c:v>
                </c:pt>
                <c:pt idx="48">
                  <c:v>281.77675061669771</c:v>
                </c:pt>
                <c:pt idx="49">
                  <c:v>283.27539364157241</c:v>
                </c:pt>
                <c:pt idx="50">
                  <c:v>280.6107582925689</c:v>
                </c:pt>
                <c:pt idx="51">
                  <c:v>286.85919643838389</c:v>
                </c:pt>
                <c:pt idx="52">
                  <c:v>287.53504485096232</c:v>
                </c:pt>
                <c:pt idx="53">
                  <c:v>295.21558513213648</c:v>
                </c:pt>
                <c:pt idx="54">
                  <c:v>299.59267713233521</c:v>
                </c:pt>
                <c:pt idx="55">
                  <c:v>302.29211243360317</c:v>
                </c:pt>
                <c:pt idx="56">
                  <c:v>307.73507115497819</c:v>
                </c:pt>
                <c:pt idx="57">
                  <c:v>316.63168298557861</c:v>
                </c:pt>
                <c:pt idx="58">
                  <c:v>320.65478246954575</c:v>
                </c:pt>
                <c:pt idx="59">
                  <c:v>325.73809089355296</c:v>
                </c:pt>
                <c:pt idx="60">
                  <c:v>336.21216814992295</c:v>
                </c:pt>
                <c:pt idx="61">
                  <c:v>344.71762168500044</c:v>
                </c:pt>
                <c:pt idx="62">
                  <c:v>352.18795832091206</c:v>
                </c:pt>
                <c:pt idx="63">
                  <c:v>358.47658670593017</c:v>
                </c:pt>
                <c:pt idx="64">
                  <c:v>365.37949144435566</c:v>
                </c:pt>
                <c:pt idx="65">
                  <c:v>365.27770440435182</c:v>
                </c:pt>
                <c:pt idx="66">
                  <c:v>373.30004247137828</c:v>
                </c:pt>
                <c:pt idx="67">
                  <c:v>386.42092255035942</c:v>
                </c:pt>
                <c:pt idx="68">
                  <c:v>391.73581448817833</c:v>
                </c:pt>
                <c:pt idx="69">
                  <c:v>399.05252890747278</c:v>
                </c:pt>
                <c:pt idx="70">
                  <c:v>402.77631948960965</c:v>
                </c:pt>
                <c:pt idx="71">
                  <c:v>416.44011388523859</c:v>
                </c:pt>
                <c:pt idx="72">
                  <c:v>418.92218638741713</c:v>
                </c:pt>
                <c:pt idx="73">
                  <c:v>418.58855633067475</c:v>
                </c:pt>
                <c:pt idx="74">
                  <c:v>423.5801144189852</c:v>
                </c:pt>
                <c:pt idx="75">
                  <c:v>425.60450754775633</c:v>
                </c:pt>
                <c:pt idx="76">
                  <c:v>442.07320818851616</c:v>
                </c:pt>
                <c:pt idx="77">
                  <c:v>452.36697973870639</c:v>
                </c:pt>
                <c:pt idx="78">
                  <c:v>468.55573596018587</c:v>
                </c:pt>
                <c:pt idx="79">
                  <c:v>486.29237478607553</c:v>
                </c:pt>
                <c:pt idx="80">
                  <c:v>501.56448522598606</c:v>
                </c:pt>
                <c:pt idx="81">
                  <c:v>545.26422460711092</c:v>
                </c:pt>
                <c:pt idx="82">
                  <c:v>562.70048790151134</c:v>
                </c:pt>
                <c:pt idx="83">
                  <c:v>574.32036231025313</c:v>
                </c:pt>
                <c:pt idx="84">
                  <c:v>595.1000600124421</c:v>
                </c:pt>
                <c:pt idx="85">
                  <c:v>606.05381587854367</c:v>
                </c:pt>
              </c:numCache>
            </c:numRef>
          </c:xVal>
          <c:yVal>
            <c:numRef>
              <c:f>'Fig 10'!$R$10:$CY$10</c:f>
              <c:numCache>
                <c:formatCode>General</c:formatCode>
                <c:ptCount val="86"/>
                <c:pt idx="43">
                  <c:v>48.407414634146299</c:v>
                </c:pt>
                <c:pt idx="44">
                  <c:v>49.086975609756102</c:v>
                </c:pt>
                <c:pt idx="45">
                  <c:v>49.760292682926831</c:v>
                </c:pt>
                <c:pt idx="46">
                  <c:v>50.42341463414634</c:v>
                </c:pt>
                <c:pt idx="47">
                  <c:v>51.067926829268295</c:v>
                </c:pt>
                <c:pt idx="48">
                  <c:v>51.689463414634155</c:v>
                </c:pt>
                <c:pt idx="49">
                  <c:v>52.284634146341475</c:v>
                </c:pt>
                <c:pt idx="50">
                  <c:v>52.849024390243912</c:v>
                </c:pt>
                <c:pt idx="51">
                  <c:v>53.380707317073181</c:v>
                </c:pt>
                <c:pt idx="52">
                  <c:v>53.874707317073174</c:v>
                </c:pt>
                <c:pt idx="53">
                  <c:v>54.32853658536586</c:v>
                </c:pt>
                <c:pt idx="54">
                  <c:v>54.744609756097567</c:v>
                </c:pt>
                <c:pt idx="55">
                  <c:v>55.13234146341464</c:v>
                </c:pt>
                <c:pt idx="56">
                  <c:v>55.499634146341464</c:v>
                </c:pt>
                <c:pt idx="57">
                  <c:v>55.8609024390244</c:v>
                </c:pt>
                <c:pt idx="58">
                  <c:v>56.230512195121953</c:v>
                </c:pt>
                <c:pt idx="59">
                  <c:v>56.618439024390248</c:v>
                </c:pt>
                <c:pt idx="60">
                  <c:v>57.031121951219525</c:v>
                </c:pt>
                <c:pt idx="61">
                  <c:v>57.473048780487808</c:v>
                </c:pt>
                <c:pt idx="62">
                  <c:v>57.943731707317077</c:v>
                </c:pt>
                <c:pt idx="63">
                  <c:v>58.438219512195126</c:v>
                </c:pt>
                <c:pt idx="64">
                  <c:v>58.94507317073171</c:v>
                </c:pt>
                <c:pt idx="65">
                  <c:v>59.4529268292683</c:v>
                </c:pt>
                <c:pt idx="66">
                  <c:v>59.954829268292684</c:v>
                </c:pt>
                <c:pt idx="67">
                  <c:v>60.444365853658539</c:v>
                </c:pt>
                <c:pt idx="68">
                  <c:v>60.915609756097574</c:v>
                </c:pt>
                <c:pt idx="69">
                  <c:v>61.369560975609765</c:v>
                </c:pt>
                <c:pt idx="70">
                  <c:v>61.807219512195132</c:v>
                </c:pt>
                <c:pt idx="71">
                  <c:v>62.227073170731721</c:v>
                </c:pt>
                <c:pt idx="72">
                  <c:v>62.630634146341464</c:v>
                </c:pt>
                <c:pt idx="73">
                  <c:v>63.01985365853659</c:v>
                </c:pt>
                <c:pt idx="74">
                  <c:v>63.399195121951216</c:v>
                </c:pt>
                <c:pt idx="75">
                  <c:v>63.774536585365858</c:v>
                </c:pt>
                <c:pt idx="76">
                  <c:v>64.147804878048774</c:v>
                </c:pt>
                <c:pt idx="77">
                  <c:v>64.523878048780503</c:v>
                </c:pt>
                <c:pt idx="78">
                  <c:v>64.908097560975619</c:v>
                </c:pt>
                <c:pt idx="79">
                  <c:v>65.300439024390258</c:v>
                </c:pt>
                <c:pt idx="80">
                  <c:v>65.699439024390259</c:v>
                </c:pt>
                <c:pt idx="81">
                  <c:v>66.102634146341472</c:v>
                </c:pt>
                <c:pt idx="82">
                  <c:v>66.50614634146342</c:v>
                </c:pt>
                <c:pt idx="83">
                  <c:v>66.904170731707325</c:v>
                </c:pt>
                <c:pt idx="84">
                  <c:v>67.289878048780494</c:v>
                </c:pt>
                <c:pt idx="85">
                  <c:v>67.660414634146335</c:v>
                </c:pt>
              </c:numCache>
            </c:numRef>
          </c:yVal>
        </c:ser>
        <c:ser>
          <c:idx val="1"/>
          <c:order val="1"/>
          <c:tx>
            <c:v>China</c:v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'Fig 10'!$R$9:$CY$9</c:f>
              <c:numCache>
                <c:formatCode>General</c:formatCode>
                <c:ptCount val="86"/>
                <c:pt idx="0">
                  <c:v>464.93315697802296</c:v>
                </c:pt>
                <c:pt idx="1">
                  <c:v>477.16870874563534</c:v>
                </c:pt>
                <c:pt idx="2">
                  <c:v>483.71737533165521</c:v>
                </c:pt>
                <c:pt idx="3">
                  <c:v>486.16798578330651</c:v>
                </c:pt>
                <c:pt idx="4">
                  <c:v>527.488337452736</c:v>
                </c:pt>
                <c:pt idx="5">
                  <c:v>537.17473151495949</c:v>
                </c:pt>
                <c:pt idx="6">
                  <c:v>577.21101059403998</c:v>
                </c:pt>
                <c:pt idx="7">
                  <c:v>617.15490108924712</c:v>
                </c:pt>
                <c:pt idx="8">
                  <c:v>619.04366231340384</c:v>
                </c:pt>
                <c:pt idx="9">
                  <c:v>609.45519574821526</c:v>
                </c:pt>
                <c:pt idx="10">
                  <c:v>597.14671013246004</c:v>
                </c:pt>
                <c:pt idx="11">
                  <c:v>606.8304373258776</c:v>
                </c:pt>
                <c:pt idx="12">
                  <c:v>621.91071718247656</c:v>
                </c:pt>
                <c:pt idx="13">
                  <c:v>651.07495864779492</c:v>
                </c:pt>
                <c:pt idx="14">
                  <c:v>657.7597360709392</c:v>
                </c:pt>
                <c:pt idx="15">
                  <c:v>671.20950327618368</c:v>
                </c:pt>
                <c:pt idx="16">
                  <c:v>694.42235997915202</c:v>
                </c:pt>
                <c:pt idx="17">
                  <c:v>720.34149578352083</c:v>
                </c:pt>
                <c:pt idx="18">
                  <c:v>724.1161051267153</c:v>
                </c:pt>
                <c:pt idx="19">
                  <c:v>766.99532939564915</c:v>
                </c:pt>
                <c:pt idx="20">
                  <c:v>736.85180138688543</c:v>
                </c:pt>
                <c:pt idx="21">
                  <c:v>752.62866254066626</c:v>
                </c:pt>
                <c:pt idx="22">
                  <c:v>788.12872356674916</c:v>
                </c:pt>
                <c:pt idx="23">
                  <c:v>816.16288999735696</c:v>
                </c:pt>
                <c:pt idx="24">
                  <c:v>866.8480896041433</c:v>
                </c:pt>
                <c:pt idx="25">
                  <c:v>881.53794176830525</c:v>
                </c:pt>
                <c:pt idx="26">
                  <c:v>871.64626953641039</c:v>
                </c:pt>
                <c:pt idx="27">
                  <c:v>869.11123851087211</c:v>
                </c:pt>
                <c:pt idx="28">
                  <c:v>878.19694987367654</c:v>
                </c:pt>
                <c:pt idx="29">
                  <c:v>919.32101976406659</c:v>
                </c:pt>
                <c:pt idx="30">
                  <c:v>932.55850218186106</c:v>
                </c:pt>
                <c:pt idx="31">
                  <c:v>978.61898313027177</c:v>
                </c:pt>
                <c:pt idx="32">
                  <c:v>1107.3128368519092</c:v>
                </c:pt>
                <c:pt idx="33">
                  <c:v>1264.5471481202862</c:v>
                </c:pt>
                <c:pt idx="34">
                  <c:v>1361.6923173687601</c:v>
                </c:pt>
                <c:pt idx="35">
                  <c:v>1478.1554827538864</c:v>
                </c:pt>
                <c:pt idx="36">
                  <c:v>1550.5302708506431</c:v>
                </c:pt>
                <c:pt idx="37">
                  <c:v>1576.181106778746</c:v>
                </c:pt>
                <c:pt idx="38">
                  <c:v>1692.6798919820319</c:v>
                </c:pt>
                <c:pt idx="39">
                  <c:v>1845.7372828837449</c:v>
                </c:pt>
                <c:pt idx="40">
                  <c:v>1994.3995923013399</c:v>
                </c:pt>
                <c:pt idx="41">
                  <c:v>2079.1197146654131</c:v>
                </c:pt>
                <c:pt idx="42">
                  <c:v>2226.2698706331316</c:v>
                </c:pt>
                <c:pt idx="43">
                  <c:v>268.52115504539438</c:v>
                </c:pt>
                <c:pt idx="44">
                  <c:v>268.48508333464531</c:v>
                </c:pt>
                <c:pt idx="45">
                  <c:v>269.75938398268369</c:v>
                </c:pt>
                <c:pt idx="46">
                  <c:v>273.9426678647244</c:v>
                </c:pt>
                <c:pt idx="47">
                  <c:v>277.18726196104097</c:v>
                </c:pt>
                <c:pt idx="48">
                  <c:v>281.77675061669771</c:v>
                </c:pt>
                <c:pt idx="49">
                  <c:v>283.27539364157241</c:v>
                </c:pt>
                <c:pt idx="50">
                  <c:v>280.6107582925689</c:v>
                </c:pt>
                <c:pt idx="51">
                  <c:v>286.85919643838389</c:v>
                </c:pt>
                <c:pt idx="52">
                  <c:v>287.53504485096232</c:v>
                </c:pt>
                <c:pt idx="53">
                  <c:v>295.21558513213648</c:v>
                </c:pt>
                <c:pt idx="54">
                  <c:v>299.59267713233521</c:v>
                </c:pt>
                <c:pt idx="55">
                  <c:v>302.29211243360317</c:v>
                </c:pt>
                <c:pt idx="56">
                  <c:v>307.73507115497819</c:v>
                </c:pt>
                <c:pt idx="57">
                  <c:v>316.63168298557861</c:v>
                </c:pt>
                <c:pt idx="58">
                  <c:v>320.65478246954575</c:v>
                </c:pt>
                <c:pt idx="59">
                  <c:v>325.73809089355296</c:v>
                </c:pt>
                <c:pt idx="60">
                  <c:v>336.21216814992295</c:v>
                </c:pt>
                <c:pt idx="61">
                  <c:v>344.71762168500044</c:v>
                </c:pt>
                <c:pt idx="62">
                  <c:v>352.18795832091206</c:v>
                </c:pt>
                <c:pt idx="63">
                  <c:v>358.47658670593017</c:v>
                </c:pt>
                <c:pt idx="64">
                  <c:v>365.37949144435566</c:v>
                </c:pt>
                <c:pt idx="65">
                  <c:v>365.27770440435182</c:v>
                </c:pt>
                <c:pt idx="66">
                  <c:v>373.30004247137828</c:v>
                </c:pt>
                <c:pt idx="67">
                  <c:v>386.42092255035942</c:v>
                </c:pt>
                <c:pt idx="68">
                  <c:v>391.73581448817833</c:v>
                </c:pt>
                <c:pt idx="69">
                  <c:v>399.05252890747278</c:v>
                </c:pt>
                <c:pt idx="70">
                  <c:v>402.77631948960965</c:v>
                </c:pt>
                <c:pt idx="71">
                  <c:v>416.44011388523859</c:v>
                </c:pt>
                <c:pt idx="72">
                  <c:v>418.92218638741713</c:v>
                </c:pt>
                <c:pt idx="73">
                  <c:v>418.58855633067475</c:v>
                </c:pt>
                <c:pt idx="74">
                  <c:v>423.5801144189852</c:v>
                </c:pt>
                <c:pt idx="75">
                  <c:v>425.60450754775633</c:v>
                </c:pt>
                <c:pt idx="76">
                  <c:v>442.07320818851616</c:v>
                </c:pt>
                <c:pt idx="77">
                  <c:v>452.36697973870639</c:v>
                </c:pt>
                <c:pt idx="78">
                  <c:v>468.55573596018587</c:v>
                </c:pt>
                <c:pt idx="79">
                  <c:v>486.29237478607553</c:v>
                </c:pt>
                <c:pt idx="80">
                  <c:v>501.56448522598606</c:v>
                </c:pt>
                <c:pt idx="81">
                  <c:v>545.26422460711092</c:v>
                </c:pt>
                <c:pt idx="82">
                  <c:v>562.70048790151134</c:v>
                </c:pt>
                <c:pt idx="83">
                  <c:v>574.32036231025313</c:v>
                </c:pt>
                <c:pt idx="84">
                  <c:v>595.1000600124421</c:v>
                </c:pt>
                <c:pt idx="85">
                  <c:v>606.05381587854367</c:v>
                </c:pt>
              </c:numCache>
            </c:numRef>
          </c:xVal>
          <c:yVal>
            <c:numRef>
              <c:f>'Fig 10'!$R$11:$CY$11</c:f>
              <c:numCache>
                <c:formatCode>General</c:formatCode>
                <c:ptCount val="86"/>
                <c:pt idx="0">
                  <c:v>59.907975609756107</c:v>
                </c:pt>
                <c:pt idx="1">
                  <c:v>60.959341463414638</c:v>
                </c:pt>
                <c:pt idx="2">
                  <c:v>61.906463414634153</c:v>
                </c:pt>
                <c:pt idx="3">
                  <c:v>62.768121951219527</c:v>
                </c:pt>
                <c:pt idx="4">
                  <c:v>63.558658536585384</c:v>
                </c:pt>
                <c:pt idx="5">
                  <c:v>64.282585365853649</c:v>
                </c:pt>
                <c:pt idx="6">
                  <c:v>64.936536585365857</c:v>
                </c:pt>
                <c:pt idx="7">
                  <c:v>65.523219512195126</c:v>
                </c:pt>
                <c:pt idx="8">
                  <c:v>66.049682926829277</c:v>
                </c:pt>
                <c:pt idx="9">
                  <c:v>66.521512195121957</c:v>
                </c:pt>
                <c:pt idx="10">
                  <c:v>66.939853658536592</c:v>
                </c:pt>
                <c:pt idx="11">
                  <c:v>67.307756097560983</c:v>
                </c:pt>
                <c:pt idx="12">
                  <c:v>67.628756097560981</c:v>
                </c:pt>
                <c:pt idx="13">
                  <c:v>67.910365853658547</c:v>
                </c:pt>
                <c:pt idx="14">
                  <c:v>68.157073170731721</c:v>
                </c:pt>
                <c:pt idx="15">
                  <c:v>68.371804878048778</c:v>
                </c:pt>
                <c:pt idx="16">
                  <c:v>68.559439024390258</c:v>
                </c:pt>
                <c:pt idx="17">
                  <c:v>68.725439024390255</c:v>
                </c:pt>
                <c:pt idx="18">
                  <c:v>68.88029268292685</c:v>
                </c:pt>
                <c:pt idx="19">
                  <c:v>69.030512195121958</c:v>
                </c:pt>
                <c:pt idx="20">
                  <c:v>69.18209756097562</c:v>
                </c:pt>
                <c:pt idx="21">
                  <c:v>69.339634146341467</c:v>
                </c:pt>
                <c:pt idx="22">
                  <c:v>69.509219512195131</c:v>
                </c:pt>
                <c:pt idx="23">
                  <c:v>69.699926829268293</c:v>
                </c:pt>
                <c:pt idx="24">
                  <c:v>69.926414634146354</c:v>
                </c:pt>
                <c:pt idx="25">
                  <c:v>70.199829268292689</c:v>
                </c:pt>
                <c:pt idx="26">
                  <c:v>70.522682926829276</c:v>
                </c:pt>
                <c:pt idx="27">
                  <c:v>70.890463414634141</c:v>
                </c:pt>
                <c:pt idx="28">
                  <c:v>71.297121951219523</c:v>
                </c:pt>
                <c:pt idx="29">
                  <c:v>71.730463414634158</c:v>
                </c:pt>
                <c:pt idx="30">
                  <c:v>72.175780487804886</c:v>
                </c:pt>
                <c:pt idx="31">
                  <c:v>72.614878048780497</c:v>
                </c:pt>
                <c:pt idx="32">
                  <c:v>73.033121951219513</c:v>
                </c:pt>
                <c:pt idx="33">
                  <c:v>73.4199512195122</c:v>
                </c:pt>
                <c:pt idx="34">
                  <c:v>73.766951219512208</c:v>
                </c:pt>
                <c:pt idx="35">
                  <c:v>74.071707317073177</c:v>
                </c:pt>
                <c:pt idx="36">
                  <c:v>74.34043902439025</c:v>
                </c:pt>
                <c:pt idx="37">
                  <c:v>74.583268292682931</c:v>
                </c:pt>
                <c:pt idx="38">
                  <c:v>74.80326829268293</c:v>
                </c:pt>
                <c:pt idx="39">
                  <c:v>75.007414634146343</c:v>
                </c:pt>
                <c:pt idx="40">
                  <c:v>75.202170731707312</c:v>
                </c:pt>
                <c:pt idx="41">
                  <c:v>75.392926829268291</c:v>
                </c:pt>
                <c:pt idx="42">
                  <c:v>75.585146341463414</c:v>
                </c:pt>
              </c:numCache>
            </c:numRef>
          </c:yVal>
        </c:ser>
        <c:axId val="156190592"/>
        <c:axId val="156209536"/>
      </c:scatterChart>
      <c:valAx>
        <c:axId val="156190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Energy use (kg of oil equivalent per capita)</a:t>
                </a:r>
              </a:p>
            </c:rich>
          </c:tx>
        </c:title>
        <c:numFmt formatCode="General" sourceLinked="1"/>
        <c:tickLblPos val="nextTo"/>
        <c:crossAx val="156209536"/>
        <c:crosses val="autoZero"/>
        <c:crossBetween val="midCat"/>
      </c:valAx>
      <c:valAx>
        <c:axId val="156209536"/>
        <c:scaling>
          <c:orientation val="minMax"/>
          <c:max val="9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Life expectancy at birth, total (years)</a:t>
                </a:r>
              </a:p>
            </c:rich>
          </c:tx>
        </c:title>
        <c:numFmt formatCode="General" sourceLinked="1"/>
        <c:tickLblPos val="nextTo"/>
        <c:crossAx val="1561905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plotArea>
      <c:layout/>
      <c:scatterChart>
        <c:scatterStyle val="lineMarker"/>
        <c:ser>
          <c:idx val="0"/>
          <c:order val="0"/>
          <c:tx>
            <c:strRef>
              <c:f>'Fig 10'!$E$14</c:f>
              <c:strCache>
                <c:ptCount val="1"/>
                <c:pt idx="0">
                  <c:v>Indonesia</c:v>
                </c:pt>
              </c:strCache>
            </c:strRef>
          </c:tx>
          <c:marker>
            <c:symbol val="none"/>
          </c:marker>
          <c:xVal>
            <c:numRef>
              <c:f>'Fig 10'!$D$15:$D$197</c:f>
              <c:numCache>
                <c:formatCode>General</c:formatCode>
                <c:ptCount val="183"/>
                <c:pt idx="0">
                  <c:v>297.20058838218085</c:v>
                </c:pt>
                <c:pt idx="1">
                  <c:v>301.35799078190553</c:v>
                </c:pt>
                <c:pt idx="2">
                  <c:v>307.07738271971283</c:v>
                </c:pt>
                <c:pt idx="3">
                  <c:v>310.31509831637851</c:v>
                </c:pt>
                <c:pt idx="4">
                  <c:v>314.62312868693442</c:v>
                </c:pt>
                <c:pt idx="5">
                  <c:v>320.82187171702969</c:v>
                </c:pt>
                <c:pt idx="6">
                  <c:v>347.86820436695552</c:v>
                </c:pt>
                <c:pt idx="7">
                  <c:v>363.45958687814931</c:v>
                </c:pt>
                <c:pt idx="8">
                  <c:v>371.45072529850643</c:v>
                </c:pt>
                <c:pt idx="9">
                  <c:v>377.67959705246102</c:v>
                </c:pt>
                <c:pt idx="10">
                  <c:v>388.28758792763551</c:v>
                </c:pt>
                <c:pt idx="11">
                  <c:v>388.83462499831558</c:v>
                </c:pt>
                <c:pt idx="12">
                  <c:v>387.09669602030613</c:v>
                </c:pt>
                <c:pt idx="13">
                  <c:v>393.51486606615839</c:v>
                </c:pt>
                <c:pt idx="14">
                  <c:v>398.91344394273409</c:v>
                </c:pt>
                <c:pt idx="15">
                  <c:v>431.18882411076913</c:v>
                </c:pt>
                <c:pt idx="16">
                  <c:v>436.66323497901777</c:v>
                </c:pt>
                <c:pt idx="17">
                  <c:v>440.18417411853699</c:v>
                </c:pt>
                <c:pt idx="18">
                  <c:v>456.71007333082571</c:v>
                </c:pt>
                <c:pt idx="19">
                  <c:v>543.54737068502766</c:v>
                </c:pt>
                <c:pt idx="20">
                  <c:v>560.3697949578675</c:v>
                </c:pt>
                <c:pt idx="21">
                  <c:v>574.34489027889379</c:v>
                </c:pt>
                <c:pt idx="22">
                  <c:v>620.5811408416962</c:v>
                </c:pt>
                <c:pt idx="23">
                  <c:v>611.56761791250062</c:v>
                </c:pt>
                <c:pt idx="24">
                  <c:v>664.2031699727421</c:v>
                </c:pt>
                <c:pt idx="25">
                  <c:v>678.08912285140218</c:v>
                </c:pt>
                <c:pt idx="26">
                  <c:v>690.79549143385736</c:v>
                </c:pt>
                <c:pt idx="27">
                  <c:v>666.1969622066149</c:v>
                </c:pt>
                <c:pt idx="28">
                  <c:v>688.21177523087056</c:v>
                </c:pt>
                <c:pt idx="29">
                  <c:v>735.76036255348788</c:v>
                </c:pt>
                <c:pt idx="30">
                  <c:v>742.86764808642613</c:v>
                </c:pt>
                <c:pt idx="31">
                  <c:v>760.14085204305059</c:v>
                </c:pt>
                <c:pt idx="32">
                  <c:v>752.1816487222203</c:v>
                </c:pt>
                <c:pt idx="33">
                  <c:v>791.2544363715873</c:v>
                </c:pt>
                <c:pt idx="34">
                  <c:v>794.68616835779096</c:v>
                </c:pt>
                <c:pt idx="35">
                  <c:v>802.74316532409489</c:v>
                </c:pt>
                <c:pt idx="36">
                  <c:v>788.58365824449697</c:v>
                </c:pt>
                <c:pt idx="37">
                  <c:v>793.75956311154926</c:v>
                </c:pt>
                <c:pt idx="38">
                  <c:v>838.71925276800914</c:v>
                </c:pt>
                <c:pt idx="39">
                  <c:v>866.82696618063699</c:v>
                </c:pt>
                <c:pt idx="40">
                  <c:v>838.64723368355055</c:v>
                </c:pt>
                <c:pt idx="41">
                  <c:v>854.07205165576079</c:v>
                </c:pt>
                <c:pt idx="42">
                  <c:v>850.24891880899429</c:v>
                </c:pt>
                <c:pt idx="43">
                  <c:v>5641.7407552955374</c:v>
                </c:pt>
                <c:pt idx="44">
                  <c:v>5612.0795030785393</c:v>
                </c:pt>
                <c:pt idx="45">
                  <c:v>5774.5863148527378</c:v>
                </c:pt>
                <c:pt idx="46">
                  <c:v>5986.7839538791604</c:v>
                </c:pt>
                <c:pt idx="47">
                  <c:v>6136.9382299141689</c:v>
                </c:pt>
                <c:pt idx="48">
                  <c:v>6307.8902024158142</c:v>
                </c:pt>
                <c:pt idx="49">
                  <c:v>6591.3405575905572</c:v>
                </c:pt>
                <c:pt idx="50">
                  <c:v>6809.8204839164209</c:v>
                </c:pt>
                <c:pt idx="51">
                  <c:v>7073.4789493089393</c:v>
                </c:pt>
                <c:pt idx="52">
                  <c:v>7332.3685469984266</c:v>
                </c:pt>
                <c:pt idx="53">
                  <c:v>7569.0765952051188</c:v>
                </c:pt>
                <c:pt idx="54">
                  <c:v>7644.5248024424418</c:v>
                </c:pt>
                <c:pt idx="55">
                  <c:v>7940.9978322597872</c:v>
                </c:pt>
                <c:pt idx="56">
                  <c:v>8163.6037921938196</c:v>
                </c:pt>
                <c:pt idx="57">
                  <c:v>7909.5864795608213</c:v>
                </c:pt>
                <c:pt idx="58">
                  <c:v>7656.2635792437013</c:v>
                </c:pt>
                <c:pt idx="59">
                  <c:v>8100.5622216616603</c:v>
                </c:pt>
                <c:pt idx="60">
                  <c:v>8285.5708979790124</c:v>
                </c:pt>
                <c:pt idx="61">
                  <c:v>8438.4030774760213</c:v>
                </c:pt>
                <c:pt idx="62">
                  <c:v>8327.0417053609126</c:v>
                </c:pt>
                <c:pt idx="63">
                  <c:v>7942.2530179337655</c:v>
                </c:pt>
                <c:pt idx="64">
                  <c:v>7647.5380535678487</c:v>
                </c:pt>
                <c:pt idx="65">
                  <c:v>7259.0788987499136</c:v>
                </c:pt>
                <c:pt idx="66">
                  <c:v>7199.1185327128387</c:v>
                </c:pt>
                <c:pt idx="67">
                  <c:v>7443.3200169617294</c:v>
                </c:pt>
                <c:pt idx="68">
                  <c:v>7456.2629032800396</c:v>
                </c:pt>
                <c:pt idx="69">
                  <c:v>7376.0962383345895</c:v>
                </c:pt>
                <c:pt idx="70">
                  <c:v>7622.1730165215922</c:v>
                </c:pt>
                <c:pt idx="71">
                  <c:v>7849.7539703638877</c:v>
                </c:pt>
                <c:pt idx="72">
                  <c:v>7890.2872023628652</c:v>
                </c:pt>
                <c:pt idx="73">
                  <c:v>7671.7730657832008</c:v>
                </c:pt>
                <c:pt idx="74">
                  <c:v>7631.4678058826548</c:v>
                </c:pt>
                <c:pt idx="75">
                  <c:v>7677.4014010931178</c:v>
                </c:pt>
                <c:pt idx="76">
                  <c:v>7709.4965893220588</c:v>
                </c:pt>
                <c:pt idx="77">
                  <c:v>7757.8308224956863</c:v>
                </c:pt>
                <c:pt idx="78">
                  <c:v>7763.7551055663625</c:v>
                </c:pt>
                <c:pt idx="79">
                  <c:v>7844.4682658114134</c:v>
                </c:pt>
                <c:pt idx="80">
                  <c:v>7828.5810963958384</c:v>
                </c:pt>
                <c:pt idx="81">
                  <c:v>7803.6976045299325</c:v>
                </c:pt>
                <c:pt idx="82">
                  <c:v>7923.2238926318796</c:v>
                </c:pt>
                <c:pt idx="83">
                  <c:v>8056.8638499477538</c:v>
                </c:pt>
                <c:pt idx="84">
                  <c:v>7827.8863253718291</c:v>
                </c:pt>
                <c:pt idx="85">
                  <c:v>7843.3448491419167</c:v>
                </c:pt>
                <c:pt idx="86">
                  <c:v>7794.2355302638343</c:v>
                </c:pt>
                <c:pt idx="87">
                  <c:v>7881.5786420640516</c:v>
                </c:pt>
                <c:pt idx="88">
                  <c:v>7846.4996884997308</c:v>
                </c:pt>
                <c:pt idx="89">
                  <c:v>7697.6525350004122</c:v>
                </c:pt>
                <c:pt idx="90">
                  <c:v>7758.1657002755355</c:v>
                </c:pt>
                <c:pt idx="91">
                  <c:v>7488.0816378974123</c:v>
                </c:pt>
                <c:pt idx="92">
                  <c:v>7056.7772148112217</c:v>
                </c:pt>
                <c:pt idx="93">
                  <c:v>7161.5125984534579</c:v>
                </c:pt>
                <c:pt idx="94">
                  <c:v>7029.1841889240468</c:v>
                </c:pt>
                <c:pt idx="95">
                  <c:v>6812.2845438627164</c:v>
                </c:pt>
                <c:pt idx="96">
                  <c:v>6914.3121846343874</c:v>
                </c:pt>
                <c:pt idx="97">
                  <c:v>464.93315697802296</c:v>
                </c:pt>
                <c:pt idx="98">
                  <c:v>477.16870874563534</c:v>
                </c:pt>
                <c:pt idx="99">
                  <c:v>483.71737533165521</c:v>
                </c:pt>
                <c:pt idx="100">
                  <c:v>486.16798578330651</c:v>
                </c:pt>
                <c:pt idx="101">
                  <c:v>527.488337452736</c:v>
                </c:pt>
                <c:pt idx="102">
                  <c:v>537.17473151495949</c:v>
                </c:pt>
                <c:pt idx="103">
                  <c:v>577.21101059403998</c:v>
                </c:pt>
                <c:pt idx="104">
                  <c:v>617.15490108924712</c:v>
                </c:pt>
                <c:pt idx="105">
                  <c:v>619.04366231340384</c:v>
                </c:pt>
                <c:pt idx="106">
                  <c:v>609.45519574821526</c:v>
                </c:pt>
                <c:pt idx="107">
                  <c:v>597.14671013246004</c:v>
                </c:pt>
                <c:pt idx="108">
                  <c:v>606.8304373258776</c:v>
                </c:pt>
                <c:pt idx="109">
                  <c:v>621.91071718247656</c:v>
                </c:pt>
                <c:pt idx="110">
                  <c:v>651.07495864779492</c:v>
                </c:pt>
                <c:pt idx="111">
                  <c:v>657.7597360709392</c:v>
                </c:pt>
                <c:pt idx="112">
                  <c:v>671.20950327618368</c:v>
                </c:pt>
                <c:pt idx="113">
                  <c:v>694.42235997915202</c:v>
                </c:pt>
                <c:pt idx="114">
                  <c:v>720.34149578352083</c:v>
                </c:pt>
                <c:pt idx="115">
                  <c:v>724.1161051267153</c:v>
                </c:pt>
                <c:pt idx="116">
                  <c:v>766.99532939564915</c:v>
                </c:pt>
                <c:pt idx="117">
                  <c:v>736.85180138688543</c:v>
                </c:pt>
                <c:pt idx="118">
                  <c:v>752.62866254066626</c:v>
                </c:pt>
                <c:pt idx="119">
                  <c:v>788.12872356674916</c:v>
                </c:pt>
                <c:pt idx="120">
                  <c:v>816.16288999735696</c:v>
                </c:pt>
                <c:pt idx="121">
                  <c:v>866.8480896041433</c:v>
                </c:pt>
                <c:pt idx="122">
                  <c:v>881.53794176830525</c:v>
                </c:pt>
                <c:pt idx="123">
                  <c:v>871.64626953641039</c:v>
                </c:pt>
                <c:pt idx="124">
                  <c:v>869.11123851087211</c:v>
                </c:pt>
                <c:pt idx="125">
                  <c:v>878.19694987367654</c:v>
                </c:pt>
                <c:pt idx="126">
                  <c:v>919.32101976406659</c:v>
                </c:pt>
                <c:pt idx="127">
                  <c:v>932.55850218186106</c:v>
                </c:pt>
                <c:pt idx="128">
                  <c:v>978.61898313027177</c:v>
                </c:pt>
                <c:pt idx="129">
                  <c:v>1107.3128368519092</c:v>
                </c:pt>
                <c:pt idx="130">
                  <c:v>1264.5471481202862</c:v>
                </c:pt>
                <c:pt idx="131">
                  <c:v>1361.6923173687601</c:v>
                </c:pt>
                <c:pt idx="132">
                  <c:v>1478.1554827538864</c:v>
                </c:pt>
                <c:pt idx="133">
                  <c:v>1550.5302708506431</c:v>
                </c:pt>
                <c:pt idx="134">
                  <c:v>1576.181106778746</c:v>
                </c:pt>
                <c:pt idx="135">
                  <c:v>1692.6798919820319</c:v>
                </c:pt>
                <c:pt idx="136">
                  <c:v>1845.7372828837449</c:v>
                </c:pt>
                <c:pt idx="137">
                  <c:v>1994.3995923013399</c:v>
                </c:pt>
                <c:pt idx="138">
                  <c:v>2079.1197146654131</c:v>
                </c:pt>
                <c:pt idx="139">
                  <c:v>2226.2698706331316</c:v>
                </c:pt>
                <c:pt idx="140">
                  <c:v>268.52115504539438</c:v>
                </c:pt>
                <c:pt idx="141">
                  <c:v>268.48508333464531</c:v>
                </c:pt>
                <c:pt idx="142">
                  <c:v>269.75938398268369</c:v>
                </c:pt>
                <c:pt idx="143">
                  <c:v>273.9426678647244</c:v>
                </c:pt>
                <c:pt idx="144">
                  <c:v>277.18726196104097</c:v>
                </c:pt>
                <c:pt idx="145">
                  <c:v>281.77675061669771</c:v>
                </c:pt>
                <c:pt idx="146">
                  <c:v>283.27539364157241</c:v>
                </c:pt>
                <c:pt idx="147">
                  <c:v>280.6107582925689</c:v>
                </c:pt>
                <c:pt idx="148">
                  <c:v>286.85919643838389</c:v>
                </c:pt>
                <c:pt idx="149">
                  <c:v>287.53504485096232</c:v>
                </c:pt>
                <c:pt idx="150">
                  <c:v>295.21558513213648</c:v>
                </c:pt>
                <c:pt idx="151">
                  <c:v>299.59267713233521</c:v>
                </c:pt>
                <c:pt idx="152">
                  <c:v>302.29211243360317</c:v>
                </c:pt>
                <c:pt idx="153">
                  <c:v>307.73507115497819</c:v>
                </c:pt>
                <c:pt idx="154">
                  <c:v>316.63168298557861</c:v>
                </c:pt>
                <c:pt idx="155">
                  <c:v>320.65478246954575</c:v>
                </c:pt>
                <c:pt idx="156">
                  <c:v>325.73809089355296</c:v>
                </c:pt>
                <c:pt idx="157">
                  <c:v>336.21216814992295</c:v>
                </c:pt>
                <c:pt idx="158">
                  <c:v>344.71762168500044</c:v>
                </c:pt>
                <c:pt idx="159">
                  <c:v>352.18795832091206</c:v>
                </c:pt>
                <c:pt idx="160">
                  <c:v>358.47658670593017</c:v>
                </c:pt>
                <c:pt idx="161">
                  <c:v>365.37949144435566</c:v>
                </c:pt>
                <c:pt idx="162">
                  <c:v>365.27770440435182</c:v>
                </c:pt>
                <c:pt idx="163">
                  <c:v>373.30004247137828</c:v>
                </c:pt>
                <c:pt idx="164">
                  <c:v>386.42092255035942</c:v>
                </c:pt>
                <c:pt idx="165">
                  <c:v>391.73581448817833</c:v>
                </c:pt>
                <c:pt idx="166">
                  <c:v>399.05252890747278</c:v>
                </c:pt>
                <c:pt idx="167">
                  <c:v>402.77631948960965</c:v>
                </c:pt>
                <c:pt idx="168">
                  <c:v>416.44011388523859</c:v>
                </c:pt>
                <c:pt idx="169">
                  <c:v>418.92218638741713</c:v>
                </c:pt>
                <c:pt idx="170">
                  <c:v>418.58855633067475</c:v>
                </c:pt>
                <c:pt idx="171">
                  <c:v>423.5801144189852</c:v>
                </c:pt>
                <c:pt idx="172">
                  <c:v>425.60450754775633</c:v>
                </c:pt>
                <c:pt idx="173">
                  <c:v>442.07320818851616</c:v>
                </c:pt>
                <c:pt idx="174">
                  <c:v>452.36697973870639</c:v>
                </c:pt>
                <c:pt idx="175">
                  <c:v>468.55573596018587</c:v>
                </c:pt>
                <c:pt idx="176">
                  <c:v>486.29237478607553</c:v>
                </c:pt>
                <c:pt idx="177">
                  <c:v>501.56448522598606</c:v>
                </c:pt>
                <c:pt idx="178">
                  <c:v>545.26422460711092</c:v>
                </c:pt>
                <c:pt idx="179">
                  <c:v>562.70048790151134</c:v>
                </c:pt>
                <c:pt idx="180">
                  <c:v>574.32036231025313</c:v>
                </c:pt>
                <c:pt idx="181">
                  <c:v>595.1000600124421</c:v>
                </c:pt>
                <c:pt idx="182">
                  <c:v>606.05381587854367</c:v>
                </c:pt>
              </c:numCache>
            </c:numRef>
          </c:xVal>
          <c:yVal>
            <c:numRef>
              <c:f>'Fig 10'!$E$15:$E$197</c:f>
              <c:numCache>
                <c:formatCode>General</c:formatCode>
                <c:ptCount val="183"/>
                <c:pt idx="0">
                  <c:v>55.094878048780494</c:v>
                </c:pt>
                <c:pt idx="1">
                  <c:v>55.649146341463414</c:v>
                </c:pt>
                <c:pt idx="2">
                  <c:v>56.192292682926841</c:v>
                </c:pt>
                <c:pt idx="3">
                  <c:v>56.720804878048781</c:v>
                </c:pt>
                <c:pt idx="4">
                  <c:v>57.235707317073178</c:v>
                </c:pt>
                <c:pt idx="5">
                  <c:v>57.736609756097565</c:v>
                </c:pt>
                <c:pt idx="6">
                  <c:v>58.225000000000009</c:v>
                </c:pt>
                <c:pt idx="7">
                  <c:v>58.700951219512199</c:v>
                </c:pt>
                <c:pt idx="8">
                  <c:v>59.16343902439025</c:v>
                </c:pt>
                <c:pt idx="9">
                  <c:v>59.609902439024395</c:v>
                </c:pt>
                <c:pt idx="10">
                  <c:v>60.035268292682929</c:v>
                </c:pt>
                <c:pt idx="11">
                  <c:v>60.439463414634155</c:v>
                </c:pt>
                <c:pt idx="12">
                  <c:v>60.822951219512198</c:v>
                </c:pt>
                <c:pt idx="13">
                  <c:v>61.187756097560978</c:v>
                </c:pt>
                <c:pt idx="14">
                  <c:v>61.538390243902448</c:v>
                </c:pt>
                <c:pt idx="15">
                  <c:v>61.881414634146346</c:v>
                </c:pt>
                <c:pt idx="16">
                  <c:v>62.22143902439025</c:v>
                </c:pt>
                <c:pt idx="17">
                  <c:v>62.563487804878051</c:v>
                </c:pt>
                <c:pt idx="18">
                  <c:v>62.908634146341477</c:v>
                </c:pt>
                <c:pt idx="19">
                  <c:v>63.259902439024387</c:v>
                </c:pt>
                <c:pt idx="20">
                  <c:v>63.616292682926847</c:v>
                </c:pt>
                <c:pt idx="21">
                  <c:v>63.974268292682922</c:v>
                </c:pt>
                <c:pt idx="22">
                  <c:v>64.328292682926829</c:v>
                </c:pt>
                <c:pt idx="23">
                  <c:v>64.673853658536586</c:v>
                </c:pt>
                <c:pt idx="24">
                  <c:v>65.001878048780497</c:v>
                </c:pt>
                <c:pt idx="25">
                  <c:v>65.305829268292698</c:v>
                </c:pt>
                <c:pt idx="26">
                  <c:v>65.582170731707322</c:v>
                </c:pt>
                <c:pt idx="27">
                  <c:v>65.829390243902438</c:v>
                </c:pt>
                <c:pt idx="28">
                  <c:v>66.049463414634147</c:v>
                </c:pt>
                <c:pt idx="29">
                  <c:v>66.246878048780502</c:v>
                </c:pt>
                <c:pt idx="30">
                  <c:v>66.430121951219533</c:v>
                </c:pt>
                <c:pt idx="31">
                  <c:v>66.608243902439028</c:v>
                </c:pt>
                <c:pt idx="32">
                  <c:v>66.788804878048794</c:v>
                </c:pt>
                <c:pt idx="33">
                  <c:v>66.974878048780482</c:v>
                </c:pt>
                <c:pt idx="34">
                  <c:v>67.168560975609765</c:v>
                </c:pt>
                <c:pt idx="35">
                  <c:v>67.367487804878053</c:v>
                </c:pt>
                <c:pt idx="36">
                  <c:v>67.56773170731708</c:v>
                </c:pt>
                <c:pt idx="37">
                  <c:v>67.764780487804885</c:v>
                </c:pt>
                <c:pt idx="38">
                  <c:v>67.957634146341476</c:v>
                </c:pt>
                <c:pt idx="39">
                  <c:v>68.147195121951228</c:v>
                </c:pt>
                <c:pt idx="40">
                  <c:v>68.334390243902448</c:v>
                </c:pt>
                <c:pt idx="41">
                  <c:v>68.519560975609764</c:v>
                </c:pt>
                <c:pt idx="42">
                  <c:v>68.704609756097568</c:v>
                </c:pt>
              </c:numCache>
            </c:numRef>
          </c:yVal>
        </c:ser>
        <c:ser>
          <c:idx val="2"/>
          <c:order val="1"/>
          <c:tx>
            <c:strRef>
              <c:f>'Fig 10'!$G$14</c:f>
              <c:strCache>
                <c:ptCount val="1"/>
                <c:pt idx="0">
                  <c:v>China</c:v>
                </c:pt>
              </c:strCache>
            </c:strRef>
          </c:tx>
          <c:marker>
            <c:symbol val="none"/>
          </c:marker>
          <c:xVal>
            <c:numRef>
              <c:f>'Fig 10'!$D$15:$D$197</c:f>
              <c:numCache>
                <c:formatCode>General</c:formatCode>
                <c:ptCount val="183"/>
                <c:pt idx="0">
                  <c:v>297.20058838218085</c:v>
                </c:pt>
                <c:pt idx="1">
                  <c:v>301.35799078190553</c:v>
                </c:pt>
                <c:pt idx="2">
                  <c:v>307.07738271971283</c:v>
                </c:pt>
                <c:pt idx="3">
                  <c:v>310.31509831637851</c:v>
                </c:pt>
                <c:pt idx="4">
                  <c:v>314.62312868693442</c:v>
                </c:pt>
                <c:pt idx="5">
                  <c:v>320.82187171702969</c:v>
                </c:pt>
                <c:pt idx="6">
                  <c:v>347.86820436695552</c:v>
                </c:pt>
                <c:pt idx="7">
                  <c:v>363.45958687814931</c:v>
                </c:pt>
                <c:pt idx="8">
                  <c:v>371.45072529850643</c:v>
                </c:pt>
                <c:pt idx="9">
                  <c:v>377.67959705246102</c:v>
                </c:pt>
                <c:pt idx="10">
                  <c:v>388.28758792763551</c:v>
                </c:pt>
                <c:pt idx="11">
                  <c:v>388.83462499831558</c:v>
                </c:pt>
                <c:pt idx="12">
                  <c:v>387.09669602030613</c:v>
                </c:pt>
                <c:pt idx="13">
                  <c:v>393.51486606615839</c:v>
                </c:pt>
                <c:pt idx="14">
                  <c:v>398.91344394273409</c:v>
                </c:pt>
                <c:pt idx="15">
                  <c:v>431.18882411076913</c:v>
                </c:pt>
                <c:pt idx="16">
                  <c:v>436.66323497901777</c:v>
                </c:pt>
                <c:pt idx="17">
                  <c:v>440.18417411853699</c:v>
                </c:pt>
                <c:pt idx="18">
                  <c:v>456.71007333082571</c:v>
                </c:pt>
                <c:pt idx="19">
                  <c:v>543.54737068502766</c:v>
                </c:pt>
                <c:pt idx="20">
                  <c:v>560.3697949578675</c:v>
                </c:pt>
                <c:pt idx="21">
                  <c:v>574.34489027889379</c:v>
                </c:pt>
                <c:pt idx="22">
                  <c:v>620.5811408416962</c:v>
                </c:pt>
                <c:pt idx="23">
                  <c:v>611.56761791250062</c:v>
                </c:pt>
                <c:pt idx="24">
                  <c:v>664.2031699727421</c:v>
                </c:pt>
                <c:pt idx="25">
                  <c:v>678.08912285140218</c:v>
                </c:pt>
                <c:pt idx="26">
                  <c:v>690.79549143385736</c:v>
                </c:pt>
                <c:pt idx="27">
                  <c:v>666.1969622066149</c:v>
                </c:pt>
                <c:pt idx="28">
                  <c:v>688.21177523087056</c:v>
                </c:pt>
                <c:pt idx="29">
                  <c:v>735.76036255348788</c:v>
                </c:pt>
                <c:pt idx="30">
                  <c:v>742.86764808642613</c:v>
                </c:pt>
                <c:pt idx="31">
                  <c:v>760.14085204305059</c:v>
                </c:pt>
                <c:pt idx="32">
                  <c:v>752.1816487222203</c:v>
                </c:pt>
                <c:pt idx="33">
                  <c:v>791.2544363715873</c:v>
                </c:pt>
                <c:pt idx="34">
                  <c:v>794.68616835779096</c:v>
                </c:pt>
                <c:pt idx="35">
                  <c:v>802.74316532409489</c:v>
                </c:pt>
                <c:pt idx="36">
                  <c:v>788.58365824449697</c:v>
                </c:pt>
                <c:pt idx="37">
                  <c:v>793.75956311154926</c:v>
                </c:pt>
                <c:pt idx="38">
                  <c:v>838.71925276800914</c:v>
                </c:pt>
                <c:pt idx="39">
                  <c:v>866.82696618063699</c:v>
                </c:pt>
                <c:pt idx="40">
                  <c:v>838.64723368355055</c:v>
                </c:pt>
                <c:pt idx="41">
                  <c:v>854.07205165576079</c:v>
                </c:pt>
                <c:pt idx="42">
                  <c:v>850.24891880899429</c:v>
                </c:pt>
                <c:pt idx="43">
                  <c:v>5641.7407552955374</c:v>
                </c:pt>
                <c:pt idx="44">
                  <c:v>5612.0795030785393</c:v>
                </c:pt>
                <c:pt idx="45">
                  <c:v>5774.5863148527378</c:v>
                </c:pt>
                <c:pt idx="46">
                  <c:v>5986.7839538791604</c:v>
                </c:pt>
                <c:pt idx="47">
                  <c:v>6136.9382299141689</c:v>
                </c:pt>
                <c:pt idx="48">
                  <c:v>6307.8902024158142</c:v>
                </c:pt>
                <c:pt idx="49">
                  <c:v>6591.3405575905572</c:v>
                </c:pt>
                <c:pt idx="50">
                  <c:v>6809.8204839164209</c:v>
                </c:pt>
                <c:pt idx="51">
                  <c:v>7073.4789493089393</c:v>
                </c:pt>
                <c:pt idx="52">
                  <c:v>7332.3685469984266</c:v>
                </c:pt>
                <c:pt idx="53">
                  <c:v>7569.0765952051188</c:v>
                </c:pt>
                <c:pt idx="54">
                  <c:v>7644.5248024424418</c:v>
                </c:pt>
                <c:pt idx="55">
                  <c:v>7940.9978322597872</c:v>
                </c:pt>
                <c:pt idx="56">
                  <c:v>8163.6037921938196</c:v>
                </c:pt>
                <c:pt idx="57">
                  <c:v>7909.5864795608213</c:v>
                </c:pt>
                <c:pt idx="58">
                  <c:v>7656.2635792437013</c:v>
                </c:pt>
                <c:pt idx="59">
                  <c:v>8100.5622216616603</c:v>
                </c:pt>
                <c:pt idx="60">
                  <c:v>8285.5708979790124</c:v>
                </c:pt>
                <c:pt idx="61">
                  <c:v>8438.4030774760213</c:v>
                </c:pt>
                <c:pt idx="62">
                  <c:v>8327.0417053609126</c:v>
                </c:pt>
                <c:pt idx="63">
                  <c:v>7942.2530179337655</c:v>
                </c:pt>
                <c:pt idx="64">
                  <c:v>7647.5380535678487</c:v>
                </c:pt>
                <c:pt idx="65">
                  <c:v>7259.0788987499136</c:v>
                </c:pt>
                <c:pt idx="66">
                  <c:v>7199.1185327128387</c:v>
                </c:pt>
                <c:pt idx="67">
                  <c:v>7443.3200169617294</c:v>
                </c:pt>
                <c:pt idx="68">
                  <c:v>7456.2629032800396</c:v>
                </c:pt>
                <c:pt idx="69">
                  <c:v>7376.0962383345895</c:v>
                </c:pt>
                <c:pt idx="70">
                  <c:v>7622.1730165215922</c:v>
                </c:pt>
                <c:pt idx="71">
                  <c:v>7849.7539703638877</c:v>
                </c:pt>
                <c:pt idx="72">
                  <c:v>7890.2872023628652</c:v>
                </c:pt>
                <c:pt idx="73">
                  <c:v>7671.7730657832008</c:v>
                </c:pt>
                <c:pt idx="74">
                  <c:v>7631.4678058826548</c:v>
                </c:pt>
                <c:pt idx="75">
                  <c:v>7677.4014010931178</c:v>
                </c:pt>
                <c:pt idx="76">
                  <c:v>7709.4965893220588</c:v>
                </c:pt>
                <c:pt idx="77">
                  <c:v>7757.8308224956863</c:v>
                </c:pt>
                <c:pt idx="78">
                  <c:v>7763.7551055663625</c:v>
                </c:pt>
                <c:pt idx="79">
                  <c:v>7844.4682658114134</c:v>
                </c:pt>
                <c:pt idx="80">
                  <c:v>7828.5810963958384</c:v>
                </c:pt>
                <c:pt idx="81">
                  <c:v>7803.6976045299325</c:v>
                </c:pt>
                <c:pt idx="82">
                  <c:v>7923.2238926318796</c:v>
                </c:pt>
                <c:pt idx="83">
                  <c:v>8056.8638499477538</c:v>
                </c:pt>
                <c:pt idx="84">
                  <c:v>7827.8863253718291</c:v>
                </c:pt>
                <c:pt idx="85">
                  <c:v>7843.3448491419167</c:v>
                </c:pt>
                <c:pt idx="86">
                  <c:v>7794.2355302638343</c:v>
                </c:pt>
                <c:pt idx="87">
                  <c:v>7881.5786420640516</c:v>
                </c:pt>
                <c:pt idx="88">
                  <c:v>7846.4996884997308</c:v>
                </c:pt>
                <c:pt idx="89">
                  <c:v>7697.6525350004122</c:v>
                </c:pt>
                <c:pt idx="90">
                  <c:v>7758.1657002755355</c:v>
                </c:pt>
                <c:pt idx="91">
                  <c:v>7488.0816378974123</c:v>
                </c:pt>
                <c:pt idx="92">
                  <c:v>7056.7772148112217</c:v>
                </c:pt>
                <c:pt idx="93">
                  <c:v>7161.5125984534579</c:v>
                </c:pt>
                <c:pt idx="94">
                  <c:v>7029.1841889240468</c:v>
                </c:pt>
                <c:pt idx="95">
                  <c:v>6812.2845438627164</c:v>
                </c:pt>
                <c:pt idx="96">
                  <c:v>6914.3121846343874</c:v>
                </c:pt>
                <c:pt idx="97">
                  <c:v>464.93315697802296</c:v>
                </c:pt>
                <c:pt idx="98">
                  <c:v>477.16870874563534</c:v>
                </c:pt>
                <c:pt idx="99">
                  <c:v>483.71737533165521</c:v>
                </c:pt>
                <c:pt idx="100">
                  <c:v>486.16798578330651</c:v>
                </c:pt>
                <c:pt idx="101">
                  <c:v>527.488337452736</c:v>
                </c:pt>
                <c:pt idx="102">
                  <c:v>537.17473151495949</c:v>
                </c:pt>
                <c:pt idx="103">
                  <c:v>577.21101059403998</c:v>
                </c:pt>
                <c:pt idx="104">
                  <c:v>617.15490108924712</c:v>
                </c:pt>
                <c:pt idx="105">
                  <c:v>619.04366231340384</c:v>
                </c:pt>
                <c:pt idx="106">
                  <c:v>609.45519574821526</c:v>
                </c:pt>
                <c:pt idx="107">
                  <c:v>597.14671013246004</c:v>
                </c:pt>
                <c:pt idx="108">
                  <c:v>606.8304373258776</c:v>
                </c:pt>
                <c:pt idx="109">
                  <c:v>621.91071718247656</c:v>
                </c:pt>
                <c:pt idx="110">
                  <c:v>651.07495864779492</c:v>
                </c:pt>
                <c:pt idx="111">
                  <c:v>657.7597360709392</c:v>
                </c:pt>
                <c:pt idx="112">
                  <c:v>671.20950327618368</c:v>
                </c:pt>
                <c:pt idx="113">
                  <c:v>694.42235997915202</c:v>
                </c:pt>
                <c:pt idx="114">
                  <c:v>720.34149578352083</c:v>
                </c:pt>
                <c:pt idx="115">
                  <c:v>724.1161051267153</c:v>
                </c:pt>
                <c:pt idx="116">
                  <c:v>766.99532939564915</c:v>
                </c:pt>
                <c:pt idx="117">
                  <c:v>736.85180138688543</c:v>
                </c:pt>
                <c:pt idx="118">
                  <c:v>752.62866254066626</c:v>
                </c:pt>
                <c:pt idx="119">
                  <c:v>788.12872356674916</c:v>
                </c:pt>
                <c:pt idx="120">
                  <c:v>816.16288999735696</c:v>
                </c:pt>
                <c:pt idx="121">
                  <c:v>866.8480896041433</c:v>
                </c:pt>
                <c:pt idx="122">
                  <c:v>881.53794176830525</c:v>
                </c:pt>
                <c:pt idx="123">
                  <c:v>871.64626953641039</c:v>
                </c:pt>
                <c:pt idx="124">
                  <c:v>869.11123851087211</c:v>
                </c:pt>
                <c:pt idx="125">
                  <c:v>878.19694987367654</c:v>
                </c:pt>
                <c:pt idx="126">
                  <c:v>919.32101976406659</c:v>
                </c:pt>
                <c:pt idx="127">
                  <c:v>932.55850218186106</c:v>
                </c:pt>
                <c:pt idx="128">
                  <c:v>978.61898313027177</c:v>
                </c:pt>
                <c:pt idx="129">
                  <c:v>1107.3128368519092</c:v>
                </c:pt>
                <c:pt idx="130">
                  <c:v>1264.5471481202862</c:v>
                </c:pt>
                <c:pt idx="131">
                  <c:v>1361.6923173687601</c:v>
                </c:pt>
                <c:pt idx="132">
                  <c:v>1478.1554827538864</c:v>
                </c:pt>
                <c:pt idx="133">
                  <c:v>1550.5302708506431</c:v>
                </c:pt>
                <c:pt idx="134">
                  <c:v>1576.181106778746</c:v>
                </c:pt>
                <c:pt idx="135">
                  <c:v>1692.6798919820319</c:v>
                </c:pt>
                <c:pt idx="136">
                  <c:v>1845.7372828837449</c:v>
                </c:pt>
                <c:pt idx="137">
                  <c:v>1994.3995923013399</c:v>
                </c:pt>
                <c:pt idx="138">
                  <c:v>2079.1197146654131</c:v>
                </c:pt>
                <c:pt idx="139">
                  <c:v>2226.2698706331316</c:v>
                </c:pt>
                <c:pt idx="140">
                  <c:v>268.52115504539438</c:v>
                </c:pt>
                <c:pt idx="141">
                  <c:v>268.48508333464531</c:v>
                </c:pt>
                <c:pt idx="142">
                  <c:v>269.75938398268369</c:v>
                </c:pt>
                <c:pt idx="143">
                  <c:v>273.9426678647244</c:v>
                </c:pt>
                <c:pt idx="144">
                  <c:v>277.18726196104097</c:v>
                </c:pt>
                <c:pt idx="145">
                  <c:v>281.77675061669771</c:v>
                </c:pt>
                <c:pt idx="146">
                  <c:v>283.27539364157241</c:v>
                </c:pt>
                <c:pt idx="147">
                  <c:v>280.6107582925689</c:v>
                </c:pt>
                <c:pt idx="148">
                  <c:v>286.85919643838389</c:v>
                </c:pt>
                <c:pt idx="149">
                  <c:v>287.53504485096232</c:v>
                </c:pt>
                <c:pt idx="150">
                  <c:v>295.21558513213648</c:v>
                </c:pt>
                <c:pt idx="151">
                  <c:v>299.59267713233521</c:v>
                </c:pt>
                <c:pt idx="152">
                  <c:v>302.29211243360317</c:v>
                </c:pt>
                <c:pt idx="153">
                  <c:v>307.73507115497819</c:v>
                </c:pt>
                <c:pt idx="154">
                  <c:v>316.63168298557861</c:v>
                </c:pt>
                <c:pt idx="155">
                  <c:v>320.65478246954575</c:v>
                </c:pt>
                <c:pt idx="156">
                  <c:v>325.73809089355296</c:v>
                </c:pt>
                <c:pt idx="157">
                  <c:v>336.21216814992295</c:v>
                </c:pt>
                <c:pt idx="158">
                  <c:v>344.71762168500044</c:v>
                </c:pt>
                <c:pt idx="159">
                  <c:v>352.18795832091206</c:v>
                </c:pt>
                <c:pt idx="160">
                  <c:v>358.47658670593017</c:v>
                </c:pt>
                <c:pt idx="161">
                  <c:v>365.37949144435566</c:v>
                </c:pt>
                <c:pt idx="162">
                  <c:v>365.27770440435182</c:v>
                </c:pt>
                <c:pt idx="163">
                  <c:v>373.30004247137828</c:v>
                </c:pt>
                <c:pt idx="164">
                  <c:v>386.42092255035942</c:v>
                </c:pt>
                <c:pt idx="165">
                  <c:v>391.73581448817833</c:v>
                </c:pt>
                <c:pt idx="166">
                  <c:v>399.05252890747278</c:v>
                </c:pt>
                <c:pt idx="167">
                  <c:v>402.77631948960965</c:v>
                </c:pt>
                <c:pt idx="168">
                  <c:v>416.44011388523859</c:v>
                </c:pt>
                <c:pt idx="169">
                  <c:v>418.92218638741713</c:v>
                </c:pt>
                <c:pt idx="170">
                  <c:v>418.58855633067475</c:v>
                </c:pt>
                <c:pt idx="171">
                  <c:v>423.5801144189852</c:v>
                </c:pt>
                <c:pt idx="172">
                  <c:v>425.60450754775633</c:v>
                </c:pt>
                <c:pt idx="173">
                  <c:v>442.07320818851616</c:v>
                </c:pt>
                <c:pt idx="174">
                  <c:v>452.36697973870639</c:v>
                </c:pt>
                <c:pt idx="175">
                  <c:v>468.55573596018587</c:v>
                </c:pt>
                <c:pt idx="176">
                  <c:v>486.29237478607553</c:v>
                </c:pt>
                <c:pt idx="177">
                  <c:v>501.56448522598606</c:v>
                </c:pt>
                <c:pt idx="178">
                  <c:v>545.26422460711092</c:v>
                </c:pt>
                <c:pt idx="179">
                  <c:v>562.70048790151134</c:v>
                </c:pt>
                <c:pt idx="180">
                  <c:v>574.32036231025313</c:v>
                </c:pt>
                <c:pt idx="181">
                  <c:v>595.1000600124421</c:v>
                </c:pt>
                <c:pt idx="182">
                  <c:v>606.05381587854367</c:v>
                </c:pt>
              </c:numCache>
            </c:numRef>
          </c:xVal>
          <c:yVal>
            <c:numRef>
              <c:f>'Fig 10'!$G$15:$G$197</c:f>
              <c:numCache>
                <c:formatCode>General</c:formatCode>
                <c:ptCount val="183"/>
                <c:pt idx="97">
                  <c:v>59.907975609756107</c:v>
                </c:pt>
                <c:pt idx="98">
                  <c:v>60.959341463414638</c:v>
                </c:pt>
                <c:pt idx="99">
                  <c:v>61.906463414634153</c:v>
                </c:pt>
                <c:pt idx="100">
                  <c:v>62.768121951219527</c:v>
                </c:pt>
                <c:pt idx="101">
                  <c:v>63.558658536585384</c:v>
                </c:pt>
                <c:pt idx="102">
                  <c:v>64.282585365853649</c:v>
                </c:pt>
                <c:pt idx="103">
                  <c:v>64.936536585365857</c:v>
                </c:pt>
                <c:pt idx="104">
                  <c:v>65.523219512195126</c:v>
                </c:pt>
                <c:pt idx="105">
                  <c:v>66.049682926829277</c:v>
                </c:pt>
                <c:pt idx="106">
                  <c:v>66.521512195121957</c:v>
                </c:pt>
                <c:pt idx="107">
                  <c:v>66.939853658536592</c:v>
                </c:pt>
                <c:pt idx="108">
                  <c:v>67.307756097560983</c:v>
                </c:pt>
                <c:pt idx="109">
                  <c:v>67.628756097560981</c:v>
                </c:pt>
                <c:pt idx="110">
                  <c:v>67.910365853658547</c:v>
                </c:pt>
                <c:pt idx="111">
                  <c:v>68.157073170731721</c:v>
                </c:pt>
                <c:pt idx="112">
                  <c:v>68.371804878048778</c:v>
                </c:pt>
                <c:pt idx="113">
                  <c:v>68.559439024390258</c:v>
                </c:pt>
                <c:pt idx="114">
                  <c:v>68.725439024390255</c:v>
                </c:pt>
                <c:pt idx="115">
                  <c:v>68.88029268292685</c:v>
                </c:pt>
                <c:pt idx="116">
                  <c:v>69.030512195121958</c:v>
                </c:pt>
                <c:pt idx="117">
                  <c:v>69.18209756097562</c:v>
                </c:pt>
                <c:pt idx="118">
                  <c:v>69.339634146341467</c:v>
                </c:pt>
                <c:pt idx="119">
                  <c:v>69.509219512195131</c:v>
                </c:pt>
                <c:pt idx="120">
                  <c:v>69.699926829268293</c:v>
                </c:pt>
                <c:pt idx="121">
                  <c:v>69.926414634146354</c:v>
                </c:pt>
                <c:pt idx="122">
                  <c:v>70.199829268292689</c:v>
                </c:pt>
                <c:pt idx="123">
                  <c:v>70.522682926829276</c:v>
                </c:pt>
                <c:pt idx="124">
                  <c:v>70.890463414634141</c:v>
                </c:pt>
                <c:pt idx="125">
                  <c:v>71.297121951219523</c:v>
                </c:pt>
                <c:pt idx="126">
                  <c:v>71.730463414634158</c:v>
                </c:pt>
                <c:pt idx="127">
                  <c:v>72.175780487804886</c:v>
                </c:pt>
                <c:pt idx="128">
                  <c:v>72.614878048780497</c:v>
                </c:pt>
                <c:pt idx="129">
                  <c:v>73.033121951219513</c:v>
                </c:pt>
                <c:pt idx="130">
                  <c:v>73.4199512195122</c:v>
                </c:pt>
                <c:pt idx="131">
                  <c:v>73.766951219512208</c:v>
                </c:pt>
                <c:pt idx="132">
                  <c:v>74.071707317073177</c:v>
                </c:pt>
                <c:pt idx="133">
                  <c:v>74.34043902439025</c:v>
                </c:pt>
                <c:pt idx="134">
                  <c:v>74.583268292682931</c:v>
                </c:pt>
                <c:pt idx="135">
                  <c:v>74.80326829268293</c:v>
                </c:pt>
                <c:pt idx="136">
                  <c:v>75.007414634146343</c:v>
                </c:pt>
                <c:pt idx="137">
                  <c:v>75.202170731707312</c:v>
                </c:pt>
                <c:pt idx="138">
                  <c:v>75.392926829268291</c:v>
                </c:pt>
                <c:pt idx="139">
                  <c:v>75.585146341463414</c:v>
                </c:pt>
              </c:numCache>
            </c:numRef>
          </c:yVal>
        </c:ser>
        <c:ser>
          <c:idx val="3"/>
          <c:order val="2"/>
          <c:tx>
            <c:strRef>
              <c:f>'Fig 10'!$H$14</c:f>
              <c:strCache>
                <c:ptCount val="1"/>
                <c:pt idx="0">
                  <c:v>India</c:v>
                </c:pt>
              </c:strCache>
            </c:strRef>
          </c:tx>
          <c:marker>
            <c:symbol val="none"/>
          </c:marker>
          <c:xVal>
            <c:numRef>
              <c:f>'Fig 10'!$D$15:$D$197</c:f>
              <c:numCache>
                <c:formatCode>General</c:formatCode>
                <c:ptCount val="183"/>
                <c:pt idx="0">
                  <c:v>297.20058838218085</c:v>
                </c:pt>
                <c:pt idx="1">
                  <c:v>301.35799078190553</c:v>
                </c:pt>
                <c:pt idx="2">
                  <c:v>307.07738271971283</c:v>
                </c:pt>
                <c:pt idx="3">
                  <c:v>310.31509831637851</c:v>
                </c:pt>
                <c:pt idx="4">
                  <c:v>314.62312868693442</c:v>
                </c:pt>
                <c:pt idx="5">
                  <c:v>320.82187171702969</c:v>
                </c:pt>
                <c:pt idx="6">
                  <c:v>347.86820436695552</c:v>
                </c:pt>
                <c:pt idx="7">
                  <c:v>363.45958687814931</c:v>
                </c:pt>
                <c:pt idx="8">
                  <c:v>371.45072529850643</c:v>
                </c:pt>
                <c:pt idx="9">
                  <c:v>377.67959705246102</c:v>
                </c:pt>
                <c:pt idx="10">
                  <c:v>388.28758792763551</c:v>
                </c:pt>
                <c:pt idx="11">
                  <c:v>388.83462499831558</c:v>
                </c:pt>
                <c:pt idx="12">
                  <c:v>387.09669602030613</c:v>
                </c:pt>
                <c:pt idx="13">
                  <c:v>393.51486606615839</c:v>
                </c:pt>
                <c:pt idx="14">
                  <c:v>398.91344394273409</c:v>
                </c:pt>
                <c:pt idx="15">
                  <c:v>431.18882411076913</c:v>
                </c:pt>
                <c:pt idx="16">
                  <c:v>436.66323497901777</c:v>
                </c:pt>
                <c:pt idx="17">
                  <c:v>440.18417411853699</c:v>
                </c:pt>
                <c:pt idx="18">
                  <c:v>456.71007333082571</c:v>
                </c:pt>
                <c:pt idx="19">
                  <c:v>543.54737068502766</c:v>
                </c:pt>
                <c:pt idx="20">
                  <c:v>560.3697949578675</c:v>
                </c:pt>
                <c:pt idx="21">
                  <c:v>574.34489027889379</c:v>
                </c:pt>
                <c:pt idx="22">
                  <c:v>620.5811408416962</c:v>
                </c:pt>
                <c:pt idx="23">
                  <c:v>611.56761791250062</c:v>
                </c:pt>
                <c:pt idx="24">
                  <c:v>664.2031699727421</c:v>
                </c:pt>
                <c:pt idx="25">
                  <c:v>678.08912285140218</c:v>
                </c:pt>
                <c:pt idx="26">
                  <c:v>690.79549143385736</c:v>
                </c:pt>
                <c:pt idx="27">
                  <c:v>666.1969622066149</c:v>
                </c:pt>
                <c:pt idx="28">
                  <c:v>688.21177523087056</c:v>
                </c:pt>
                <c:pt idx="29">
                  <c:v>735.76036255348788</c:v>
                </c:pt>
                <c:pt idx="30">
                  <c:v>742.86764808642613</c:v>
                </c:pt>
                <c:pt idx="31">
                  <c:v>760.14085204305059</c:v>
                </c:pt>
                <c:pt idx="32">
                  <c:v>752.1816487222203</c:v>
                </c:pt>
                <c:pt idx="33">
                  <c:v>791.2544363715873</c:v>
                </c:pt>
                <c:pt idx="34">
                  <c:v>794.68616835779096</c:v>
                </c:pt>
                <c:pt idx="35">
                  <c:v>802.74316532409489</c:v>
                </c:pt>
                <c:pt idx="36">
                  <c:v>788.58365824449697</c:v>
                </c:pt>
                <c:pt idx="37">
                  <c:v>793.75956311154926</c:v>
                </c:pt>
                <c:pt idx="38">
                  <c:v>838.71925276800914</c:v>
                </c:pt>
                <c:pt idx="39">
                  <c:v>866.82696618063699</c:v>
                </c:pt>
                <c:pt idx="40">
                  <c:v>838.64723368355055</c:v>
                </c:pt>
                <c:pt idx="41">
                  <c:v>854.07205165576079</c:v>
                </c:pt>
                <c:pt idx="42">
                  <c:v>850.24891880899429</c:v>
                </c:pt>
                <c:pt idx="43">
                  <c:v>5641.7407552955374</c:v>
                </c:pt>
                <c:pt idx="44">
                  <c:v>5612.0795030785393</c:v>
                </c:pt>
                <c:pt idx="45">
                  <c:v>5774.5863148527378</c:v>
                </c:pt>
                <c:pt idx="46">
                  <c:v>5986.7839538791604</c:v>
                </c:pt>
                <c:pt idx="47">
                  <c:v>6136.9382299141689</c:v>
                </c:pt>
                <c:pt idx="48">
                  <c:v>6307.8902024158142</c:v>
                </c:pt>
                <c:pt idx="49">
                  <c:v>6591.3405575905572</c:v>
                </c:pt>
                <c:pt idx="50">
                  <c:v>6809.8204839164209</c:v>
                </c:pt>
                <c:pt idx="51">
                  <c:v>7073.4789493089393</c:v>
                </c:pt>
                <c:pt idx="52">
                  <c:v>7332.3685469984266</c:v>
                </c:pt>
                <c:pt idx="53">
                  <c:v>7569.0765952051188</c:v>
                </c:pt>
                <c:pt idx="54">
                  <c:v>7644.5248024424418</c:v>
                </c:pt>
                <c:pt idx="55">
                  <c:v>7940.9978322597872</c:v>
                </c:pt>
                <c:pt idx="56">
                  <c:v>8163.6037921938196</c:v>
                </c:pt>
                <c:pt idx="57">
                  <c:v>7909.5864795608213</c:v>
                </c:pt>
                <c:pt idx="58">
                  <c:v>7656.2635792437013</c:v>
                </c:pt>
                <c:pt idx="59">
                  <c:v>8100.5622216616603</c:v>
                </c:pt>
                <c:pt idx="60">
                  <c:v>8285.5708979790124</c:v>
                </c:pt>
                <c:pt idx="61">
                  <c:v>8438.4030774760213</c:v>
                </c:pt>
                <c:pt idx="62">
                  <c:v>8327.0417053609126</c:v>
                </c:pt>
                <c:pt idx="63">
                  <c:v>7942.2530179337655</c:v>
                </c:pt>
                <c:pt idx="64">
                  <c:v>7647.5380535678487</c:v>
                </c:pt>
                <c:pt idx="65">
                  <c:v>7259.0788987499136</c:v>
                </c:pt>
                <c:pt idx="66">
                  <c:v>7199.1185327128387</c:v>
                </c:pt>
                <c:pt idx="67">
                  <c:v>7443.3200169617294</c:v>
                </c:pt>
                <c:pt idx="68">
                  <c:v>7456.2629032800396</c:v>
                </c:pt>
                <c:pt idx="69">
                  <c:v>7376.0962383345895</c:v>
                </c:pt>
                <c:pt idx="70">
                  <c:v>7622.1730165215922</c:v>
                </c:pt>
                <c:pt idx="71">
                  <c:v>7849.7539703638877</c:v>
                </c:pt>
                <c:pt idx="72">
                  <c:v>7890.2872023628652</c:v>
                </c:pt>
                <c:pt idx="73">
                  <c:v>7671.7730657832008</c:v>
                </c:pt>
                <c:pt idx="74">
                  <c:v>7631.4678058826548</c:v>
                </c:pt>
                <c:pt idx="75">
                  <c:v>7677.4014010931178</c:v>
                </c:pt>
                <c:pt idx="76">
                  <c:v>7709.4965893220588</c:v>
                </c:pt>
                <c:pt idx="77">
                  <c:v>7757.8308224956863</c:v>
                </c:pt>
                <c:pt idx="78">
                  <c:v>7763.7551055663625</c:v>
                </c:pt>
                <c:pt idx="79">
                  <c:v>7844.4682658114134</c:v>
                </c:pt>
                <c:pt idx="80">
                  <c:v>7828.5810963958384</c:v>
                </c:pt>
                <c:pt idx="81">
                  <c:v>7803.6976045299325</c:v>
                </c:pt>
                <c:pt idx="82">
                  <c:v>7923.2238926318796</c:v>
                </c:pt>
                <c:pt idx="83">
                  <c:v>8056.8638499477538</c:v>
                </c:pt>
                <c:pt idx="84">
                  <c:v>7827.8863253718291</c:v>
                </c:pt>
                <c:pt idx="85">
                  <c:v>7843.3448491419167</c:v>
                </c:pt>
                <c:pt idx="86">
                  <c:v>7794.2355302638343</c:v>
                </c:pt>
                <c:pt idx="87">
                  <c:v>7881.5786420640516</c:v>
                </c:pt>
                <c:pt idx="88">
                  <c:v>7846.4996884997308</c:v>
                </c:pt>
                <c:pt idx="89">
                  <c:v>7697.6525350004122</c:v>
                </c:pt>
                <c:pt idx="90">
                  <c:v>7758.1657002755355</c:v>
                </c:pt>
                <c:pt idx="91">
                  <c:v>7488.0816378974123</c:v>
                </c:pt>
                <c:pt idx="92">
                  <c:v>7056.7772148112217</c:v>
                </c:pt>
                <c:pt idx="93">
                  <c:v>7161.5125984534579</c:v>
                </c:pt>
                <c:pt idx="94">
                  <c:v>7029.1841889240468</c:v>
                </c:pt>
                <c:pt idx="95">
                  <c:v>6812.2845438627164</c:v>
                </c:pt>
                <c:pt idx="96">
                  <c:v>6914.3121846343874</c:v>
                </c:pt>
                <c:pt idx="97">
                  <c:v>464.93315697802296</c:v>
                </c:pt>
                <c:pt idx="98">
                  <c:v>477.16870874563534</c:v>
                </c:pt>
                <c:pt idx="99">
                  <c:v>483.71737533165521</c:v>
                </c:pt>
                <c:pt idx="100">
                  <c:v>486.16798578330651</c:v>
                </c:pt>
                <c:pt idx="101">
                  <c:v>527.488337452736</c:v>
                </c:pt>
                <c:pt idx="102">
                  <c:v>537.17473151495949</c:v>
                </c:pt>
                <c:pt idx="103">
                  <c:v>577.21101059403998</c:v>
                </c:pt>
                <c:pt idx="104">
                  <c:v>617.15490108924712</c:v>
                </c:pt>
                <c:pt idx="105">
                  <c:v>619.04366231340384</c:v>
                </c:pt>
                <c:pt idx="106">
                  <c:v>609.45519574821526</c:v>
                </c:pt>
                <c:pt idx="107">
                  <c:v>597.14671013246004</c:v>
                </c:pt>
                <c:pt idx="108">
                  <c:v>606.8304373258776</c:v>
                </c:pt>
                <c:pt idx="109">
                  <c:v>621.91071718247656</c:v>
                </c:pt>
                <c:pt idx="110">
                  <c:v>651.07495864779492</c:v>
                </c:pt>
                <c:pt idx="111">
                  <c:v>657.7597360709392</c:v>
                </c:pt>
                <c:pt idx="112">
                  <c:v>671.20950327618368</c:v>
                </c:pt>
                <c:pt idx="113">
                  <c:v>694.42235997915202</c:v>
                </c:pt>
                <c:pt idx="114">
                  <c:v>720.34149578352083</c:v>
                </c:pt>
                <c:pt idx="115">
                  <c:v>724.1161051267153</c:v>
                </c:pt>
                <c:pt idx="116">
                  <c:v>766.99532939564915</c:v>
                </c:pt>
                <c:pt idx="117">
                  <c:v>736.85180138688543</c:v>
                </c:pt>
                <c:pt idx="118">
                  <c:v>752.62866254066626</c:v>
                </c:pt>
                <c:pt idx="119">
                  <c:v>788.12872356674916</c:v>
                </c:pt>
                <c:pt idx="120">
                  <c:v>816.16288999735696</c:v>
                </c:pt>
                <c:pt idx="121">
                  <c:v>866.8480896041433</c:v>
                </c:pt>
                <c:pt idx="122">
                  <c:v>881.53794176830525</c:v>
                </c:pt>
                <c:pt idx="123">
                  <c:v>871.64626953641039</c:v>
                </c:pt>
                <c:pt idx="124">
                  <c:v>869.11123851087211</c:v>
                </c:pt>
                <c:pt idx="125">
                  <c:v>878.19694987367654</c:v>
                </c:pt>
                <c:pt idx="126">
                  <c:v>919.32101976406659</c:v>
                </c:pt>
                <c:pt idx="127">
                  <c:v>932.55850218186106</c:v>
                </c:pt>
                <c:pt idx="128">
                  <c:v>978.61898313027177</c:v>
                </c:pt>
                <c:pt idx="129">
                  <c:v>1107.3128368519092</c:v>
                </c:pt>
                <c:pt idx="130">
                  <c:v>1264.5471481202862</c:v>
                </c:pt>
                <c:pt idx="131">
                  <c:v>1361.6923173687601</c:v>
                </c:pt>
                <c:pt idx="132">
                  <c:v>1478.1554827538864</c:v>
                </c:pt>
                <c:pt idx="133">
                  <c:v>1550.5302708506431</c:v>
                </c:pt>
                <c:pt idx="134">
                  <c:v>1576.181106778746</c:v>
                </c:pt>
                <c:pt idx="135">
                  <c:v>1692.6798919820319</c:v>
                </c:pt>
                <c:pt idx="136">
                  <c:v>1845.7372828837449</c:v>
                </c:pt>
                <c:pt idx="137">
                  <c:v>1994.3995923013399</c:v>
                </c:pt>
                <c:pt idx="138">
                  <c:v>2079.1197146654131</c:v>
                </c:pt>
                <c:pt idx="139">
                  <c:v>2226.2698706331316</c:v>
                </c:pt>
                <c:pt idx="140">
                  <c:v>268.52115504539438</c:v>
                </c:pt>
                <c:pt idx="141">
                  <c:v>268.48508333464531</c:v>
                </c:pt>
                <c:pt idx="142">
                  <c:v>269.75938398268369</c:v>
                </c:pt>
                <c:pt idx="143">
                  <c:v>273.9426678647244</c:v>
                </c:pt>
                <c:pt idx="144">
                  <c:v>277.18726196104097</c:v>
                </c:pt>
                <c:pt idx="145">
                  <c:v>281.77675061669771</c:v>
                </c:pt>
                <c:pt idx="146">
                  <c:v>283.27539364157241</c:v>
                </c:pt>
                <c:pt idx="147">
                  <c:v>280.6107582925689</c:v>
                </c:pt>
                <c:pt idx="148">
                  <c:v>286.85919643838389</c:v>
                </c:pt>
                <c:pt idx="149">
                  <c:v>287.53504485096232</c:v>
                </c:pt>
                <c:pt idx="150">
                  <c:v>295.21558513213648</c:v>
                </c:pt>
                <c:pt idx="151">
                  <c:v>299.59267713233521</c:v>
                </c:pt>
                <c:pt idx="152">
                  <c:v>302.29211243360317</c:v>
                </c:pt>
                <c:pt idx="153">
                  <c:v>307.73507115497819</c:v>
                </c:pt>
                <c:pt idx="154">
                  <c:v>316.63168298557861</c:v>
                </c:pt>
                <c:pt idx="155">
                  <c:v>320.65478246954575</c:v>
                </c:pt>
                <c:pt idx="156">
                  <c:v>325.73809089355296</c:v>
                </c:pt>
                <c:pt idx="157">
                  <c:v>336.21216814992295</c:v>
                </c:pt>
                <c:pt idx="158">
                  <c:v>344.71762168500044</c:v>
                </c:pt>
                <c:pt idx="159">
                  <c:v>352.18795832091206</c:v>
                </c:pt>
                <c:pt idx="160">
                  <c:v>358.47658670593017</c:v>
                </c:pt>
                <c:pt idx="161">
                  <c:v>365.37949144435566</c:v>
                </c:pt>
                <c:pt idx="162">
                  <c:v>365.27770440435182</c:v>
                </c:pt>
                <c:pt idx="163">
                  <c:v>373.30004247137828</c:v>
                </c:pt>
                <c:pt idx="164">
                  <c:v>386.42092255035942</c:v>
                </c:pt>
                <c:pt idx="165">
                  <c:v>391.73581448817833</c:v>
                </c:pt>
                <c:pt idx="166">
                  <c:v>399.05252890747278</c:v>
                </c:pt>
                <c:pt idx="167">
                  <c:v>402.77631948960965</c:v>
                </c:pt>
                <c:pt idx="168">
                  <c:v>416.44011388523859</c:v>
                </c:pt>
                <c:pt idx="169">
                  <c:v>418.92218638741713</c:v>
                </c:pt>
                <c:pt idx="170">
                  <c:v>418.58855633067475</c:v>
                </c:pt>
                <c:pt idx="171">
                  <c:v>423.5801144189852</c:v>
                </c:pt>
                <c:pt idx="172">
                  <c:v>425.60450754775633</c:v>
                </c:pt>
                <c:pt idx="173">
                  <c:v>442.07320818851616</c:v>
                </c:pt>
                <c:pt idx="174">
                  <c:v>452.36697973870639</c:v>
                </c:pt>
                <c:pt idx="175">
                  <c:v>468.55573596018587</c:v>
                </c:pt>
                <c:pt idx="176">
                  <c:v>486.29237478607553</c:v>
                </c:pt>
                <c:pt idx="177">
                  <c:v>501.56448522598606</c:v>
                </c:pt>
                <c:pt idx="178">
                  <c:v>545.26422460711092</c:v>
                </c:pt>
                <c:pt idx="179">
                  <c:v>562.70048790151134</c:v>
                </c:pt>
                <c:pt idx="180">
                  <c:v>574.32036231025313</c:v>
                </c:pt>
                <c:pt idx="181">
                  <c:v>595.1000600124421</c:v>
                </c:pt>
                <c:pt idx="182">
                  <c:v>606.05381587854367</c:v>
                </c:pt>
              </c:numCache>
            </c:numRef>
          </c:xVal>
          <c:yVal>
            <c:numRef>
              <c:f>'Fig 10'!$H$15:$H$197</c:f>
              <c:numCache>
                <c:formatCode>General</c:formatCode>
                <c:ptCount val="183"/>
                <c:pt idx="140">
                  <c:v>48.407414634146299</c:v>
                </c:pt>
                <c:pt idx="141">
                  <c:v>49.086975609756102</c:v>
                </c:pt>
                <c:pt idx="142">
                  <c:v>49.760292682926831</c:v>
                </c:pt>
                <c:pt idx="143">
                  <c:v>50.42341463414634</c:v>
                </c:pt>
                <c:pt idx="144">
                  <c:v>51.067926829268295</c:v>
                </c:pt>
                <c:pt idx="145">
                  <c:v>51.689463414634155</c:v>
                </c:pt>
                <c:pt idx="146">
                  <c:v>52.284634146341475</c:v>
                </c:pt>
                <c:pt idx="147">
                  <c:v>52.849024390243912</c:v>
                </c:pt>
                <c:pt idx="148">
                  <c:v>53.380707317073181</c:v>
                </c:pt>
                <c:pt idx="149">
                  <c:v>53.874707317073174</c:v>
                </c:pt>
                <c:pt idx="150">
                  <c:v>54.32853658536586</c:v>
                </c:pt>
                <c:pt idx="151">
                  <c:v>54.744609756097567</c:v>
                </c:pt>
                <c:pt idx="152">
                  <c:v>55.13234146341464</c:v>
                </c:pt>
                <c:pt idx="153">
                  <c:v>55.499634146341464</c:v>
                </c:pt>
                <c:pt idx="154">
                  <c:v>55.8609024390244</c:v>
                </c:pt>
                <c:pt idx="155">
                  <c:v>56.230512195121953</c:v>
                </c:pt>
                <c:pt idx="156">
                  <c:v>56.618439024390248</c:v>
                </c:pt>
                <c:pt idx="157">
                  <c:v>57.031121951219525</c:v>
                </c:pt>
                <c:pt idx="158">
                  <c:v>57.473048780487808</c:v>
                </c:pt>
                <c:pt idx="159">
                  <c:v>57.943731707317077</c:v>
                </c:pt>
                <c:pt idx="160">
                  <c:v>58.438219512195126</c:v>
                </c:pt>
                <c:pt idx="161">
                  <c:v>58.94507317073171</c:v>
                </c:pt>
                <c:pt idx="162">
                  <c:v>59.4529268292683</c:v>
                </c:pt>
                <c:pt idx="163">
                  <c:v>59.954829268292684</c:v>
                </c:pt>
                <c:pt idx="164">
                  <c:v>60.444365853658539</c:v>
                </c:pt>
                <c:pt idx="165">
                  <c:v>60.915609756097574</c:v>
                </c:pt>
                <c:pt idx="166">
                  <c:v>61.369560975609765</c:v>
                </c:pt>
                <c:pt idx="167">
                  <c:v>61.807219512195132</c:v>
                </c:pt>
                <c:pt idx="168">
                  <c:v>62.227073170731721</c:v>
                </c:pt>
                <c:pt idx="169">
                  <c:v>62.630634146341464</c:v>
                </c:pt>
                <c:pt idx="170">
                  <c:v>63.01985365853659</c:v>
                </c:pt>
                <c:pt idx="171">
                  <c:v>63.399195121951216</c:v>
                </c:pt>
                <c:pt idx="172">
                  <c:v>63.774536585365858</c:v>
                </c:pt>
                <c:pt idx="173">
                  <c:v>64.147804878048774</c:v>
                </c:pt>
                <c:pt idx="174">
                  <c:v>64.523878048780503</c:v>
                </c:pt>
                <c:pt idx="175">
                  <c:v>64.908097560975619</c:v>
                </c:pt>
                <c:pt idx="176">
                  <c:v>65.300439024390258</c:v>
                </c:pt>
                <c:pt idx="177">
                  <c:v>65.699439024390259</c:v>
                </c:pt>
                <c:pt idx="178">
                  <c:v>66.102634146341472</c:v>
                </c:pt>
                <c:pt idx="179">
                  <c:v>66.50614634146342</c:v>
                </c:pt>
                <c:pt idx="180">
                  <c:v>66.904170731707325</c:v>
                </c:pt>
                <c:pt idx="181">
                  <c:v>67.289878048780494</c:v>
                </c:pt>
                <c:pt idx="182">
                  <c:v>67.660414634146335</c:v>
                </c:pt>
              </c:numCache>
            </c:numRef>
          </c:yVal>
        </c:ser>
        <c:ser>
          <c:idx val="1"/>
          <c:order val="3"/>
          <c:tx>
            <c:v>Brazil</c:v>
          </c:tx>
          <c:marker>
            <c:symbol val="none"/>
          </c:marker>
          <c:xVal>
            <c:numRef>
              <c:f>'Fig 10'!$D$198:$D$240</c:f>
              <c:numCache>
                <c:formatCode>General</c:formatCode>
                <c:ptCount val="43"/>
                <c:pt idx="0">
                  <c:v>709.15324047633078</c:v>
                </c:pt>
                <c:pt idx="1">
                  <c:v>741.69187059694764</c:v>
                </c:pt>
                <c:pt idx="2">
                  <c:v>793.44203988690094</c:v>
                </c:pt>
                <c:pt idx="3">
                  <c:v>824.22256072991286</c:v>
                </c:pt>
                <c:pt idx="4">
                  <c:v>840.05417661567117</c:v>
                </c:pt>
                <c:pt idx="5">
                  <c:v>860.7887101652135</c:v>
                </c:pt>
                <c:pt idx="6">
                  <c:v>868.47508632870461</c:v>
                </c:pt>
                <c:pt idx="7">
                  <c:v>902.26608960018098</c:v>
                </c:pt>
                <c:pt idx="8">
                  <c:v>936.77058239717633</c:v>
                </c:pt>
                <c:pt idx="9">
                  <c:v>931.68087511427302</c:v>
                </c:pt>
                <c:pt idx="10">
                  <c:v>873.0181645076708</c:v>
                </c:pt>
                <c:pt idx="11">
                  <c:v>867.19360218691452</c:v>
                </c:pt>
                <c:pt idx="12">
                  <c:v>868.74546409375023</c:v>
                </c:pt>
                <c:pt idx="13">
                  <c:v>904.3789898258799</c:v>
                </c:pt>
                <c:pt idx="14">
                  <c:v>945.31449622464572</c:v>
                </c:pt>
                <c:pt idx="15">
                  <c:v>969.49604402013313</c:v>
                </c:pt>
                <c:pt idx="16">
                  <c:v>987.5625571834222</c:v>
                </c:pt>
                <c:pt idx="17">
                  <c:v>982.17911360781841</c:v>
                </c:pt>
                <c:pt idx="18">
                  <c:v>983.99652274908442</c:v>
                </c:pt>
                <c:pt idx="19">
                  <c:v>932.26954502839249</c:v>
                </c:pt>
                <c:pt idx="20">
                  <c:v>934.22137018619765</c:v>
                </c:pt>
                <c:pt idx="21">
                  <c:v>929.00367899759226</c:v>
                </c:pt>
                <c:pt idx="22">
                  <c:v>937.56983457935019</c:v>
                </c:pt>
                <c:pt idx="23">
                  <c:v>971.9184342033908</c:v>
                </c:pt>
                <c:pt idx="24">
                  <c:v>989.79863937128493</c:v>
                </c:pt>
                <c:pt idx="25">
                  <c:v>1026.3754312493311</c:v>
                </c:pt>
                <c:pt idx="26">
                  <c:v>1061.8382920373463</c:v>
                </c:pt>
                <c:pt idx="27">
                  <c:v>1070.588284832196</c:v>
                </c:pt>
                <c:pt idx="28">
                  <c:v>1078.1832647421907</c:v>
                </c:pt>
                <c:pt idx="29">
                  <c:v>1066.3028555200112</c:v>
                </c:pt>
                <c:pt idx="30">
                  <c:v>1068.8959343859676</c:v>
                </c:pt>
                <c:pt idx="31">
                  <c:v>1081.2674798511525</c:v>
                </c:pt>
                <c:pt idx="32">
                  <c:v>1083.5887786839846</c:v>
                </c:pt>
                <c:pt idx="33">
                  <c:v>1128.5507443534129</c:v>
                </c:pt>
                <c:pt idx="34">
                  <c:v>1142.4698762579899</c:v>
                </c:pt>
                <c:pt idx="35">
                  <c:v>1168.4293826286525</c:v>
                </c:pt>
                <c:pt idx="36">
                  <c:v>1221.3623105145459</c:v>
                </c:pt>
                <c:pt idx="37">
                  <c:v>1276.2746366868078</c:v>
                </c:pt>
                <c:pt idx="38">
                  <c:v>1222.4291117794251</c:v>
                </c:pt>
                <c:pt idx="39">
                  <c:v>1338.5895887166341</c:v>
                </c:pt>
                <c:pt idx="40">
                  <c:v>1346.6496534288983</c:v>
                </c:pt>
                <c:pt idx="41">
                  <c:v>1391.9093093658792</c:v>
                </c:pt>
                <c:pt idx="42">
                  <c:v>1437.7959891652858</c:v>
                </c:pt>
              </c:numCache>
            </c:numRef>
          </c:xVal>
          <c:yVal>
            <c:numRef>
              <c:f>'Fig 10'!$I$198:$I$240</c:f>
              <c:numCache>
                <c:formatCode>General</c:formatCode>
                <c:ptCount val="43"/>
                <c:pt idx="0">
                  <c:v>59.558000000000007</c:v>
                </c:pt>
                <c:pt idx="1">
                  <c:v>59.924804878048789</c:v>
                </c:pt>
                <c:pt idx="2">
                  <c:v>60.251512195121961</c:v>
                </c:pt>
                <c:pt idx="3">
                  <c:v>60.541097560975615</c:v>
                </c:pt>
                <c:pt idx="4">
                  <c:v>60.800512195121961</c:v>
                </c:pt>
                <c:pt idx="5">
                  <c:v>61.039121951219521</c:v>
                </c:pt>
                <c:pt idx="6">
                  <c:v>61.270829268292687</c:v>
                </c:pt>
                <c:pt idx="7">
                  <c:v>61.506463414634162</c:v>
                </c:pt>
                <c:pt idx="8">
                  <c:v>61.754975609756102</c:v>
                </c:pt>
                <c:pt idx="9">
                  <c:v>62.020292682926843</c:v>
                </c:pt>
                <c:pt idx="10">
                  <c:v>62.304365853658545</c:v>
                </c:pt>
                <c:pt idx="11">
                  <c:v>62.602243902439028</c:v>
                </c:pt>
                <c:pt idx="12">
                  <c:v>62.911463414634156</c:v>
                </c:pt>
                <c:pt idx="13">
                  <c:v>63.232073170731717</c:v>
                </c:pt>
                <c:pt idx="14">
                  <c:v>63.562560975609756</c:v>
                </c:pt>
                <c:pt idx="15">
                  <c:v>63.900463414634146</c:v>
                </c:pt>
                <c:pt idx="16">
                  <c:v>64.245829268292681</c:v>
                </c:pt>
                <c:pt idx="17">
                  <c:v>64.598219512195129</c:v>
                </c:pt>
                <c:pt idx="18">
                  <c:v>64.961195121951235</c:v>
                </c:pt>
                <c:pt idx="19">
                  <c:v>65.340317073170738</c:v>
                </c:pt>
                <c:pt idx="20">
                  <c:v>65.742682926829275</c:v>
                </c:pt>
                <c:pt idx="21">
                  <c:v>66.171804878048789</c:v>
                </c:pt>
                <c:pt idx="22">
                  <c:v>66.627682926829266</c:v>
                </c:pt>
                <c:pt idx="23">
                  <c:v>67.106829268292699</c:v>
                </c:pt>
                <c:pt idx="24">
                  <c:v>67.603195121951217</c:v>
                </c:pt>
                <c:pt idx="25">
                  <c:v>68.109731707317081</c:v>
                </c:pt>
                <c:pt idx="26">
                  <c:v>68.616390243902444</c:v>
                </c:pt>
                <c:pt idx="27">
                  <c:v>69.113097560975618</c:v>
                </c:pt>
                <c:pt idx="28">
                  <c:v>69.591292682926834</c:v>
                </c:pt>
                <c:pt idx="29">
                  <c:v>70.041975609756108</c:v>
                </c:pt>
                <c:pt idx="30">
                  <c:v>70.459609756097578</c:v>
                </c:pt>
                <c:pt idx="31">
                  <c:v>70.845243902439037</c:v>
                </c:pt>
                <c:pt idx="32">
                  <c:v>71.201878048780486</c:v>
                </c:pt>
                <c:pt idx="33">
                  <c:v>71.532000000000011</c:v>
                </c:pt>
                <c:pt idx="34">
                  <c:v>71.839634146341467</c:v>
                </c:pt>
                <c:pt idx="35">
                  <c:v>72.131731707317073</c:v>
                </c:pt>
                <c:pt idx="36">
                  <c:v>72.414829268292692</c:v>
                </c:pt>
                <c:pt idx="37">
                  <c:v>72.695414634146346</c:v>
                </c:pt>
                <c:pt idx="38">
                  <c:v>72.978024390243917</c:v>
                </c:pt>
                <c:pt idx="39">
                  <c:v>73.26414634146343</c:v>
                </c:pt>
                <c:pt idx="40">
                  <c:v>73.552341463414649</c:v>
                </c:pt>
                <c:pt idx="41">
                  <c:v>73.839585365853665</c:v>
                </c:pt>
                <c:pt idx="42">
                  <c:v>74.12243902439026</c:v>
                </c:pt>
              </c:numCache>
            </c:numRef>
          </c:yVal>
        </c:ser>
        <c:axId val="156965888"/>
        <c:axId val="156984448"/>
      </c:scatterChart>
      <c:valAx>
        <c:axId val="156965888"/>
        <c:scaling>
          <c:orientation val="minMax"/>
          <c:max val="25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Energy use (kg of oil equivalent per capita)</a:t>
                </a:r>
              </a:p>
            </c:rich>
          </c:tx>
          <c:layout/>
        </c:title>
        <c:numFmt formatCode="General" sourceLinked="1"/>
        <c:tickLblPos val="nextTo"/>
        <c:crossAx val="156984448"/>
        <c:crosses val="autoZero"/>
        <c:crossBetween val="midCat"/>
      </c:valAx>
      <c:valAx>
        <c:axId val="1569844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Life expectancy at birth, total (years)</a:t>
                </a:r>
              </a:p>
            </c:rich>
          </c:tx>
          <c:layout/>
        </c:title>
        <c:numFmt formatCode="General" sourceLinked="1"/>
        <c:tickLblPos val="nextTo"/>
        <c:crossAx val="15696588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plotArea>
      <c:layout/>
      <c:scatterChart>
        <c:scatterStyle val="lineMarker"/>
        <c:ser>
          <c:idx val="0"/>
          <c:order val="0"/>
          <c:tx>
            <c:v>OECD/capita</c:v>
          </c:tx>
          <c:marker>
            <c:symbol val="none"/>
          </c:marker>
          <c:xVal>
            <c:numRef>
              <c:f>Sheet1!$B$12:$B$62</c:f>
              <c:numCache>
                <c:formatCode>General</c:formatCode>
                <c:ptCount val="51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</c:numCache>
            </c:numRef>
          </c:xVal>
          <c:yVal>
            <c:numRef>
              <c:f>Sheet1!$J$12:$J$62</c:f>
              <c:numCache>
                <c:formatCode>General</c:formatCode>
                <c:ptCount val="51"/>
                <c:pt idx="0">
                  <c:v>2.9663585300683262</c:v>
                </c:pt>
                <c:pt idx="1">
                  <c:v>3.0519989681731885</c:v>
                </c:pt>
                <c:pt idx="2">
                  <c:v>3.1169183459922607</c:v>
                </c:pt>
                <c:pt idx="3">
                  <c:v>3.2801092806902759</c:v>
                </c:pt>
                <c:pt idx="4">
                  <c:v>3.4377782703756696</c:v>
                </c:pt>
                <c:pt idx="5">
                  <c:v>3.5614974739166034</c:v>
                </c:pt>
                <c:pt idx="6">
                  <c:v>3.5737105757301779</c:v>
                </c:pt>
                <c:pt idx="7">
                  <c:v>3.684136378860944</c:v>
                </c:pt>
                <c:pt idx="8">
                  <c:v>3.846513936980708</c:v>
                </c:pt>
                <c:pt idx="9">
                  <c:v>3.7068900288584157</c:v>
                </c:pt>
                <c:pt idx="10">
                  <c:v>3.561585619341376</c:v>
                </c:pt>
                <c:pt idx="11">
                  <c:v>3.7359467792340126</c:v>
                </c:pt>
                <c:pt idx="12">
                  <c:v>3.7679891256561224</c:v>
                </c:pt>
                <c:pt idx="13">
                  <c:v>3.72020243710474</c:v>
                </c:pt>
                <c:pt idx="14">
                  <c:v>3.7879131378603206</c:v>
                </c:pt>
                <c:pt idx="15">
                  <c:v>3.6666428410544345</c:v>
                </c:pt>
                <c:pt idx="16">
                  <c:v>3.5183162922283007</c:v>
                </c:pt>
                <c:pt idx="17">
                  <c:v>3.3606996161867602</c:v>
                </c:pt>
                <c:pt idx="18">
                  <c:v>3.3077941881621085</c:v>
                </c:pt>
                <c:pt idx="19">
                  <c:v>3.402975861277048</c:v>
                </c:pt>
                <c:pt idx="20">
                  <c:v>3.4133988024521638</c:v>
                </c:pt>
                <c:pt idx="21">
                  <c:v>3.4007063804271471</c:v>
                </c:pt>
                <c:pt idx="22">
                  <c:v>3.4519552736822634</c:v>
                </c:pt>
                <c:pt idx="23">
                  <c:v>3.5283748441940088</c:v>
                </c:pt>
                <c:pt idx="24">
                  <c:v>3.5664082803724919</c:v>
                </c:pt>
                <c:pt idx="25">
                  <c:v>3.5197476467259432</c:v>
                </c:pt>
                <c:pt idx="26">
                  <c:v>3.4878027293627709</c:v>
                </c:pt>
                <c:pt idx="27">
                  <c:v>3.4680587952600246</c:v>
                </c:pt>
                <c:pt idx="28">
                  <c:v>3.4592117638265534</c:v>
                </c:pt>
                <c:pt idx="29">
                  <c:v>3.485165954511241</c:v>
                </c:pt>
                <c:pt idx="30">
                  <c:v>3.5010218044494437</c:v>
                </c:pt>
                <c:pt idx="31">
                  <c:v>3.5985930828888399</c:v>
                </c:pt>
                <c:pt idx="32">
                  <c:v>3.609400201631662</c:v>
                </c:pt>
                <c:pt idx="33">
                  <c:v>3.5859753108650136</c:v>
                </c:pt>
                <c:pt idx="34">
                  <c:v>3.5863526224813289</c:v>
                </c:pt>
                <c:pt idx="35">
                  <c:v>3.6481808697585509</c:v>
                </c:pt>
                <c:pt idx="36">
                  <c:v>3.606189872408061</c:v>
                </c:pt>
                <c:pt idx="37">
                  <c:v>3.6027860786399697</c:v>
                </c:pt>
                <c:pt idx="38">
                  <c:v>3.650471097742511</c:v>
                </c:pt>
                <c:pt idx="39">
                  <c:v>3.6627959819593015</c:v>
                </c:pt>
                <c:pt idx="40">
                  <c:v>3.6741986144884566</c:v>
                </c:pt>
                <c:pt idx="41">
                  <c:v>3.6411057117847903</c:v>
                </c:pt>
                <c:pt idx="42">
                  <c:v>3.6465553860719639</c:v>
                </c:pt>
                <c:pt idx="43">
                  <c:v>3.5616041154430063</c:v>
                </c:pt>
                <c:pt idx="44">
                  <c:v>3.2976802876048441</c:v>
                </c:pt>
                <c:pt idx="45">
                  <c:v>3.3960463489548407</c:v>
                </c:pt>
                <c:pt idx="46">
                  <c:v>3.3318828943706134</c:v>
                </c:pt>
                <c:pt idx="47">
                  <c:v>3.2868380135942958</c:v>
                </c:pt>
                <c:pt idx="48">
                  <c:v>3.2715338436792489</c:v>
                </c:pt>
                <c:pt idx="49">
                  <c:v>3.2131066952676037</c:v>
                </c:pt>
                <c:pt idx="50">
                  <c:v>3.1599443885799343</c:v>
                </c:pt>
              </c:numCache>
            </c:numRef>
          </c:yVal>
        </c:ser>
        <c:ser>
          <c:idx val="1"/>
          <c:order val="1"/>
          <c:tx>
            <c:v>Non-OECD/capita</c:v>
          </c:tx>
          <c:marker>
            <c:symbol val="none"/>
          </c:marker>
          <c:xVal>
            <c:numRef>
              <c:f>Sheet1!$B$12:$B$62</c:f>
              <c:numCache>
                <c:formatCode>General</c:formatCode>
                <c:ptCount val="51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</c:numCache>
            </c:numRef>
          </c:xVal>
          <c:yVal>
            <c:numRef>
              <c:f>Sheet1!$K$12:$K$62</c:f>
              <c:numCache>
                <c:formatCode>General</c:formatCode>
                <c:ptCount val="51"/>
                <c:pt idx="0">
                  <c:v>0.44840333942583954</c:v>
                </c:pt>
                <c:pt idx="1">
                  <c:v>0.46344920433269238</c:v>
                </c:pt>
                <c:pt idx="2">
                  <c:v>0.46421986826161826</c:v>
                </c:pt>
                <c:pt idx="3">
                  <c:v>0.46939891510424603</c:v>
                </c:pt>
                <c:pt idx="4">
                  <c:v>0.48927658938494523</c:v>
                </c:pt>
                <c:pt idx="5">
                  <c:v>0.51284998785224911</c:v>
                </c:pt>
                <c:pt idx="6">
                  <c:v>0.539638624613483</c:v>
                </c:pt>
                <c:pt idx="7">
                  <c:v>0.5565918211046692</c:v>
                </c:pt>
                <c:pt idx="8">
                  <c:v>0.57324755513550274</c:v>
                </c:pt>
                <c:pt idx="9">
                  <c:v>0.58060009154475456</c:v>
                </c:pt>
                <c:pt idx="10">
                  <c:v>0.60160289630792407</c:v>
                </c:pt>
                <c:pt idx="11">
                  <c:v>0.61672239311332888</c:v>
                </c:pt>
                <c:pt idx="12">
                  <c:v>0.63846434346879277</c:v>
                </c:pt>
                <c:pt idx="13">
                  <c:v>0.65742479367703299</c:v>
                </c:pt>
                <c:pt idx="14">
                  <c:v>0.67058860574248547</c:v>
                </c:pt>
                <c:pt idx="15">
                  <c:v>0.66810523212582862</c:v>
                </c:pt>
                <c:pt idx="16">
                  <c:v>0.66685766543405722</c:v>
                </c:pt>
                <c:pt idx="17">
                  <c:v>0.67278922590315382</c:v>
                </c:pt>
                <c:pt idx="18">
                  <c:v>0.6804182502138777</c:v>
                </c:pt>
                <c:pt idx="19">
                  <c:v>0.69309947027791308</c:v>
                </c:pt>
                <c:pt idx="20">
                  <c:v>0.70612368398281222</c:v>
                </c:pt>
                <c:pt idx="21">
                  <c:v>0.71567399271499377</c:v>
                </c:pt>
                <c:pt idx="22">
                  <c:v>0.72992904675138104</c:v>
                </c:pt>
                <c:pt idx="23">
                  <c:v>0.74226897663069846</c:v>
                </c:pt>
                <c:pt idx="24">
                  <c:v>0.74227403883568221</c:v>
                </c:pt>
                <c:pt idx="25">
                  <c:v>0.73751101069263814</c:v>
                </c:pt>
                <c:pt idx="26">
                  <c:v>0.72542003282647671</c:v>
                </c:pt>
                <c:pt idx="27">
                  <c:v>0.71625815768240086</c:v>
                </c:pt>
                <c:pt idx="28">
                  <c:v>0.7009323592158293</c:v>
                </c:pt>
                <c:pt idx="29">
                  <c:v>0.69308649220299845</c:v>
                </c:pt>
                <c:pt idx="30">
                  <c:v>0.68871810470616757</c:v>
                </c:pt>
                <c:pt idx="31">
                  <c:v>0.69098140898818738</c:v>
                </c:pt>
                <c:pt idx="32">
                  <c:v>0.6846801391955214</c:v>
                </c:pt>
                <c:pt idx="33">
                  <c:v>0.6784343135220755</c:v>
                </c:pt>
                <c:pt idx="34">
                  <c:v>0.68331619975304381</c:v>
                </c:pt>
                <c:pt idx="35">
                  <c:v>0.68794853725738825</c:v>
                </c:pt>
                <c:pt idx="36">
                  <c:v>0.70307105090397115</c:v>
                </c:pt>
                <c:pt idx="37">
                  <c:v>0.72242493333772939</c:v>
                </c:pt>
                <c:pt idx="38">
                  <c:v>0.7725631943570519</c:v>
                </c:pt>
                <c:pt idx="39">
                  <c:v>0.83191380886104938</c:v>
                </c:pt>
                <c:pt idx="40">
                  <c:v>0.88028569303414905</c:v>
                </c:pt>
                <c:pt idx="41">
                  <c:v>0.9228680530018426</c:v>
                </c:pt>
                <c:pt idx="42">
                  <c:v>0.96381341891578554</c:v>
                </c:pt>
                <c:pt idx="43">
                  <c:v>0.98285811056461891</c:v>
                </c:pt>
                <c:pt idx="44">
                  <c:v>0.9859554254300622</c:v>
                </c:pt>
                <c:pt idx="45">
                  <c:v>1.0243714596895548</c:v>
                </c:pt>
                <c:pt idx="46">
                  <c:v>1.0650100860990734</c:v>
                </c:pt>
                <c:pt idx="47">
                  <c:v>1.0786625683237203</c:v>
                </c:pt>
                <c:pt idx="48">
                  <c:v>1.0898252212751374</c:v>
                </c:pt>
                <c:pt idx="49">
                  <c:v>1.0964636584473575</c:v>
                </c:pt>
                <c:pt idx="50">
                  <c:v>1.0921548248364206</c:v>
                </c:pt>
              </c:numCache>
            </c:numRef>
          </c:yVal>
        </c:ser>
        <c:axId val="535526016"/>
        <c:axId val="535504384"/>
      </c:scatterChart>
      <c:scatterChart>
        <c:scatterStyle val="lineMarker"/>
        <c:ser>
          <c:idx val="2"/>
          <c:order val="2"/>
          <c:tx>
            <c:v>OECD Emissions</c:v>
          </c:tx>
          <c:marker>
            <c:symbol val="none"/>
          </c:marker>
          <c:xVal>
            <c:numRef>
              <c:f>Sheet1!$B$12:$B$62</c:f>
              <c:numCache>
                <c:formatCode>General</c:formatCode>
                <c:ptCount val="51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</c:numCache>
            </c:numRef>
          </c:xVal>
          <c:yVal>
            <c:numRef>
              <c:f>Sheet1!$F$12:$F$62</c:f>
              <c:numCache>
                <c:formatCode>[&gt;=0.05]0.0;[=0]\-;\^</c:formatCode>
                <c:ptCount val="51"/>
                <c:pt idx="0">
                  <c:v>7850.652686168427</c:v>
                </c:pt>
                <c:pt idx="1">
                  <c:v>8173.132252040702</c:v>
                </c:pt>
                <c:pt idx="2">
                  <c:v>8440.9065220911962</c:v>
                </c:pt>
                <c:pt idx="3">
                  <c:v>8972.3263473766146</c:v>
                </c:pt>
                <c:pt idx="4">
                  <c:v>9516.8833833949084</c:v>
                </c:pt>
                <c:pt idx="5">
                  <c:v>9966.209471803124</c:v>
                </c:pt>
                <c:pt idx="6">
                  <c:v>10115.158396290894</c:v>
                </c:pt>
                <c:pt idx="7">
                  <c:v>10548.301179173674</c:v>
                </c:pt>
                <c:pt idx="8">
                  <c:v>11128.621714147299</c:v>
                </c:pt>
                <c:pt idx="9">
                  <c:v>10848.253409433484</c:v>
                </c:pt>
                <c:pt idx="10">
                  <c:v>10536.208809184835</c:v>
                </c:pt>
                <c:pt idx="11">
                  <c:v>11153.322344160164</c:v>
                </c:pt>
                <c:pt idx="12">
                  <c:v>11353.487545336406</c:v>
                </c:pt>
                <c:pt idx="13">
                  <c:v>11313.622000068377</c:v>
                </c:pt>
                <c:pt idx="14">
                  <c:v>11625.37555349536</c:v>
                </c:pt>
                <c:pt idx="15">
                  <c:v>11353.558883009977</c:v>
                </c:pt>
                <c:pt idx="16">
                  <c:v>10990.387904542444</c:v>
                </c:pt>
                <c:pt idx="17">
                  <c:v>10584.738547080036</c:v>
                </c:pt>
                <c:pt idx="18">
                  <c:v>10499.876913594515</c:v>
                </c:pt>
                <c:pt idx="19">
                  <c:v>10882.572543466731</c:v>
                </c:pt>
                <c:pt idx="20">
                  <c:v>10997.564784103139</c:v>
                </c:pt>
                <c:pt idx="21">
                  <c:v>11041.356196415853</c:v>
                </c:pt>
                <c:pt idx="22">
                  <c:v>11293.190277172</c:v>
                </c:pt>
                <c:pt idx="23">
                  <c:v>11632.189438790409</c:v>
                </c:pt>
                <c:pt idx="24">
                  <c:v>11853.385311053478</c:v>
                </c:pt>
                <c:pt idx="25">
                  <c:v>11799.22598618653</c:v>
                </c:pt>
                <c:pt idx="26">
                  <c:v>11798.38754380403</c:v>
                </c:pt>
                <c:pt idx="27">
                  <c:v>11838.42545932197</c:v>
                </c:pt>
                <c:pt idx="28">
                  <c:v>11909.917300413244</c:v>
                </c:pt>
                <c:pt idx="29">
                  <c:v>12096.54361557441</c:v>
                </c:pt>
                <c:pt idx="30">
                  <c:v>12247.597526610152</c:v>
                </c:pt>
                <c:pt idx="31">
                  <c:v>12685.53878173349</c:v>
                </c:pt>
                <c:pt idx="32">
                  <c:v>12820.402874111238</c:v>
                </c:pt>
                <c:pt idx="33">
                  <c:v>12830.136773815093</c:v>
                </c:pt>
                <c:pt idx="34">
                  <c:v>12924.941861335104</c:v>
                </c:pt>
                <c:pt idx="35">
                  <c:v>13241.670391125166</c:v>
                </c:pt>
                <c:pt idx="36">
                  <c:v>13185.874503375091</c:v>
                </c:pt>
                <c:pt idx="37">
                  <c:v>13268.790582071953</c:v>
                </c:pt>
                <c:pt idx="38">
                  <c:v>13539.867068212121</c:v>
                </c:pt>
                <c:pt idx="39">
                  <c:v>13682.116577911444</c:v>
                </c:pt>
                <c:pt idx="40">
                  <c:v>13821.899212546836</c:v>
                </c:pt>
                <c:pt idx="41">
                  <c:v>13797.719528477801</c:v>
                </c:pt>
                <c:pt idx="42">
                  <c:v>13922.213610218512</c:v>
                </c:pt>
                <c:pt idx="43">
                  <c:v>13704.818226705826</c:v>
                </c:pt>
                <c:pt idx="44">
                  <c:v>12780.73155378535</c:v>
                </c:pt>
                <c:pt idx="45">
                  <c:v>13250.38481080792</c:v>
                </c:pt>
                <c:pt idx="46">
                  <c:v>13081.484827779232</c:v>
                </c:pt>
                <c:pt idx="47">
                  <c:v>12966.785656381991</c:v>
                </c:pt>
                <c:pt idx="48">
                  <c:v>13002.710682174322</c:v>
                </c:pt>
                <c:pt idx="49">
                  <c:v>12834.723341669342</c:v>
                </c:pt>
                <c:pt idx="50">
                  <c:v>12688.745858247679</c:v>
                </c:pt>
              </c:numCache>
            </c:numRef>
          </c:yVal>
        </c:ser>
        <c:ser>
          <c:idx val="3"/>
          <c:order val="3"/>
          <c:tx>
            <c:v>Non-OECD emissions</c:v>
          </c:tx>
          <c:marker>
            <c:symbol val="none"/>
          </c:marker>
          <c:xVal>
            <c:numRef>
              <c:f>Sheet1!$B$12:$B$62</c:f>
              <c:numCache>
                <c:formatCode>General</c:formatCode>
                <c:ptCount val="51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</c:numCache>
            </c:numRef>
          </c:xVal>
          <c:yVal>
            <c:numRef>
              <c:f>Sheet1!$G$12:$G$62</c:f>
              <c:numCache>
                <c:formatCode>[&gt;=0.05]0.0;[=0]\-;\^</c:formatCode>
                <c:ptCount val="51"/>
                <c:pt idx="0">
                  <c:v>3500.5314896668997</c:v>
                </c:pt>
                <c:pt idx="1">
                  <c:v>3705.0945984384371</c:v>
                </c:pt>
                <c:pt idx="2">
                  <c:v>3798.5189644534848</c:v>
                </c:pt>
                <c:pt idx="3">
                  <c:v>3931.6184513293556</c:v>
                </c:pt>
                <c:pt idx="4">
                  <c:v>4196.3359660613551</c:v>
                </c:pt>
                <c:pt idx="5">
                  <c:v>4504.1092635380492</c:v>
                </c:pt>
                <c:pt idx="6">
                  <c:v>4853.1060336965547</c:v>
                </c:pt>
                <c:pt idx="7">
                  <c:v>5121.5453294301042</c:v>
                </c:pt>
                <c:pt idx="8">
                  <c:v>5394.1322459706416</c:v>
                </c:pt>
                <c:pt idx="9">
                  <c:v>5583.3618204580198</c:v>
                </c:pt>
                <c:pt idx="10">
                  <c:v>5907.5825799406175</c:v>
                </c:pt>
                <c:pt idx="11">
                  <c:v>6180.4129155344708</c:v>
                </c:pt>
                <c:pt idx="12">
                  <c:v>6526.1597249811621</c:v>
                </c:pt>
                <c:pt idx="13">
                  <c:v>6854.0958405755518</c:v>
                </c:pt>
                <c:pt idx="14">
                  <c:v>7131.7775647406879</c:v>
                </c:pt>
                <c:pt idx="15">
                  <c:v>7247.0194929462868</c:v>
                </c:pt>
                <c:pt idx="16">
                  <c:v>7378.5815414523504</c:v>
                </c:pt>
                <c:pt idx="17">
                  <c:v>7597.9713829931479</c:v>
                </c:pt>
                <c:pt idx="18">
                  <c:v>7841.5938121759682</c:v>
                </c:pt>
                <c:pt idx="19">
                  <c:v>8148.2525665481344</c:v>
                </c:pt>
                <c:pt idx="20">
                  <c:v>8468.7683920414602</c:v>
                </c:pt>
                <c:pt idx="21">
                  <c:v>8758.6108013216508</c:v>
                </c:pt>
                <c:pt idx="22">
                  <c:v>9117.0020513850559</c:v>
                </c:pt>
                <c:pt idx="23">
                  <c:v>9459.8142479394501</c:v>
                </c:pt>
                <c:pt idx="24">
                  <c:v>9647.2838957722197</c:v>
                </c:pt>
                <c:pt idx="25">
                  <c:v>9772.498699775193</c:v>
                </c:pt>
                <c:pt idx="26">
                  <c:v>9788.6515580318282</c:v>
                </c:pt>
                <c:pt idx="27">
                  <c:v>9830.9415058354298</c:v>
                </c:pt>
                <c:pt idx="28">
                  <c:v>9785.641763778156</c:v>
                </c:pt>
                <c:pt idx="29">
                  <c:v>9838.4046491474219</c:v>
                </c:pt>
                <c:pt idx="30">
                  <c:v>9940.9459897087199</c:v>
                </c:pt>
                <c:pt idx="31">
                  <c:v>10134.917922051038</c:v>
                </c:pt>
                <c:pt idx="32">
                  <c:v>10202.943608624275</c:v>
                </c:pt>
                <c:pt idx="33">
                  <c:v>10267.727345115512</c:v>
                </c:pt>
                <c:pt idx="34">
                  <c:v>10498.724077927782</c:v>
                </c:pt>
                <c:pt idx="35">
                  <c:v>10726.23161248293</c:v>
                </c:pt>
                <c:pt idx="36">
                  <c:v>11119.365533360697</c:v>
                </c:pt>
                <c:pt idx="37">
                  <c:v>11586.291172977419</c:v>
                </c:pt>
                <c:pt idx="38">
                  <c:v>12562.907364555685</c:v>
                </c:pt>
                <c:pt idx="39">
                  <c:v>13714.955586734552</c:v>
                </c:pt>
                <c:pt idx="40">
                  <c:v>14711.084114027193</c:v>
                </c:pt>
                <c:pt idx="41">
                  <c:v>15631.485100556027</c:v>
                </c:pt>
                <c:pt idx="42">
                  <c:v>16543.013505200062</c:v>
                </c:pt>
                <c:pt idx="43">
                  <c:v>17094.88583833848</c:v>
                </c:pt>
                <c:pt idx="44">
                  <c:v>17377.255676301647</c:v>
                </c:pt>
                <c:pt idx="45">
                  <c:v>18293.726402926968</c:v>
                </c:pt>
                <c:pt idx="46">
                  <c:v>19271.804881272408</c:v>
                </c:pt>
                <c:pt idx="47">
                  <c:v>19775.970230797531</c:v>
                </c:pt>
                <c:pt idx="48">
                  <c:v>20245.389864906698</c:v>
                </c:pt>
                <c:pt idx="49">
                  <c:v>20637.292374915989</c:v>
                </c:pt>
                <c:pt idx="50">
                  <c:v>20819.654748718694</c:v>
                </c:pt>
              </c:numCache>
            </c:numRef>
          </c:yVal>
        </c:ser>
        <c:axId val="543739904"/>
        <c:axId val="541175808"/>
      </c:scatterChart>
      <c:valAx>
        <c:axId val="535526016"/>
        <c:scaling>
          <c:orientation val="minMax"/>
        </c:scaling>
        <c:axPos val="b"/>
        <c:numFmt formatCode="General" sourceLinked="1"/>
        <c:tickLblPos val="nextTo"/>
        <c:crossAx val="535504384"/>
        <c:crosses val="autoZero"/>
        <c:crossBetween val="midCat"/>
      </c:valAx>
      <c:valAx>
        <c:axId val="535504384"/>
        <c:scaling>
          <c:orientation val="minMax"/>
          <c:max val="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Energy use,</a:t>
                </a:r>
                <a:r>
                  <a:rPr lang="en-US" baseline="0"/>
                  <a:t> </a:t>
                </a:r>
                <a:r>
                  <a:rPr lang="en-US"/>
                  <a:t>toe/capita</a:t>
                </a:r>
              </a:p>
            </c:rich>
          </c:tx>
          <c:layout/>
        </c:title>
        <c:numFmt formatCode="0" sourceLinked="0"/>
        <c:tickLblPos val="nextTo"/>
        <c:crossAx val="535526016"/>
        <c:crosses val="autoZero"/>
        <c:crossBetween val="midCat"/>
        <c:majorUnit val="1"/>
      </c:valAx>
      <c:valAx>
        <c:axId val="541175808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</a:t>
                </a:r>
                <a:r>
                  <a:rPr lang="en-US" baseline="-25000"/>
                  <a:t>2</a:t>
                </a:r>
                <a:r>
                  <a:rPr lang="en-US"/>
                  <a:t> emissions, t/annum</a:t>
                </a:r>
              </a:p>
            </c:rich>
          </c:tx>
          <c:layout/>
        </c:title>
        <c:numFmt formatCode="#,##0" sourceLinked="0"/>
        <c:tickLblPos val="nextTo"/>
        <c:crossAx val="543739904"/>
        <c:crosses val="max"/>
        <c:crossBetween val="midCat"/>
      </c:valAx>
      <c:valAx>
        <c:axId val="543739904"/>
        <c:scaling>
          <c:orientation val="minMax"/>
        </c:scaling>
        <c:delete val="1"/>
        <c:axPos val="b"/>
        <c:numFmt formatCode="General" sourceLinked="1"/>
        <c:tickLblPos val="none"/>
        <c:crossAx val="541175808"/>
        <c:crossBetween val="midCat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plotArea>
      <c:layout/>
      <c:barChart>
        <c:barDir val="col"/>
        <c:grouping val="stacked"/>
        <c:ser>
          <c:idx val="0"/>
          <c:order val="0"/>
          <c:tx>
            <c:v>Average</c:v>
          </c:tx>
          <c:cat>
            <c:strRef>
              <c:f>'Fig 1'!$K$19:$N$19</c:f>
              <c:strCache>
                <c:ptCount val="4"/>
                <c:pt idx="0">
                  <c:v>&lt;1000</c:v>
                </c:pt>
                <c:pt idx="1">
                  <c:v>1000-2000</c:v>
                </c:pt>
                <c:pt idx="2">
                  <c:v>2000-5000</c:v>
                </c:pt>
                <c:pt idx="3">
                  <c:v>&gt;5000</c:v>
                </c:pt>
              </c:strCache>
            </c:strRef>
          </c:cat>
          <c:val>
            <c:numRef>
              <c:f>'Fig 1'!$K$20:$N$20</c:f>
              <c:numCache>
                <c:formatCode>General</c:formatCode>
                <c:ptCount val="4"/>
                <c:pt idx="0">
                  <c:v>5195.9326599070973</c:v>
                </c:pt>
                <c:pt idx="1">
                  <c:v>16769.282230340166</c:v>
                </c:pt>
                <c:pt idx="2">
                  <c:v>28935.600219918873</c:v>
                </c:pt>
                <c:pt idx="3">
                  <c:v>51167.474733143892</c:v>
                </c:pt>
              </c:numCache>
            </c:numRef>
          </c:val>
        </c:ser>
        <c:ser>
          <c:idx val="1"/>
          <c:order val="1"/>
          <c:tx>
            <c:v>One std deviation</c:v>
          </c:tx>
          <c:spPr>
            <a:solidFill>
              <a:srgbClr val="4F81BD">
                <a:alpha val="50000"/>
              </a:srgbClr>
            </a:solidFill>
          </c:spPr>
          <c:cat>
            <c:strRef>
              <c:f>'Fig 1'!$K$19:$N$19</c:f>
              <c:strCache>
                <c:ptCount val="4"/>
                <c:pt idx="0">
                  <c:v>&lt;1000</c:v>
                </c:pt>
                <c:pt idx="1">
                  <c:v>1000-2000</c:v>
                </c:pt>
                <c:pt idx="2">
                  <c:v>2000-5000</c:v>
                </c:pt>
                <c:pt idx="3">
                  <c:v>&gt;5000</c:v>
                </c:pt>
              </c:strCache>
            </c:strRef>
          </c:cat>
          <c:val>
            <c:numRef>
              <c:f>'Fig 1'!$K$21:$N$21</c:f>
              <c:numCache>
                <c:formatCode>General</c:formatCode>
                <c:ptCount val="4"/>
                <c:pt idx="0">
                  <c:v>3390.1288437675262</c:v>
                </c:pt>
                <c:pt idx="1">
                  <c:v>8674.2026815799163</c:v>
                </c:pt>
                <c:pt idx="2">
                  <c:v>13845.190972416862</c:v>
                </c:pt>
                <c:pt idx="3">
                  <c:v>26361.733014629583</c:v>
                </c:pt>
              </c:numCache>
            </c:numRef>
          </c:val>
        </c:ser>
        <c:overlap val="100"/>
        <c:axId val="152414464"/>
        <c:axId val="152420736"/>
      </c:barChart>
      <c:catAx>
        <c:axId val="1524144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Energy use (kg of oil equivalent per capita)</a:t>
                </a:r>
              </a:p>
            </c:rich>
          </c:tx>
          <c:layout/>
        </c:title>
        <c:tickLblPos val="nextTo"/>
        <c:crossAx val="152420736"/>
        <c:crosses val="autoZero"/>
        <c:auto val="1"/>
        <c:lblAlgn val="ctr"/>
        <c:lblOffset val="100"/>
      </c:catAx>
      <c:valAx>
        <c:axId val="15242073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GDP per capita, PPP (constant 2011 international $)</a:t>
                </a:r>
              </a:p>
            </c:rich>
          </c:tx>
          <c:layout/>
        </c:title>
        <c:numFmt formatCode="General" sourceLinked="1"/>
        <c:tickLblPos val="nextTo"/>
        <c:crossAx val="1524144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plotArea>
      <c:layout/>
      <c:barChart>
        <c:barDir val="col"/>
        <c:grouping val="stacked"/>
        <c:ser>
          <c:idx val="0"/>
          <c:order val="0"/>
          <c:tx>
            <c:v>Average</c:v>
          </c:tx>
          <c:cat>
            <c:strRef>
              <c:f>'Fig 2'!$H$39:$I$39</c:f>
              <c:strCache>
                <c:ptCount val="2"/>
                <c:pt idx="0">
                  <c:v>&lt;1000</c:v>
                </c:pt>
                <c:pt idx="1">
                  <c:v>&gt;1000</c:v>
                </c:pt>
              </c:strCache>
            </c:strRef>
          </c:cat>
          <c:val>
            <c:numRef>
              <c:f>'Fig 2'!$H$40:$I$40</c:f>
              <c:numCache>
                <c:formatCode>General</c:formatCode>
                <c:ptCount val="2"/>
                <c:pt idx="0">
                  <c:v>17.391304347826086</c:v>
                </c:pt>
                <c:pt idx="1">
                  <c:v>6.9861111111111107</c:v>
                </c:pt>
              </c:numCache>
            </c:numRef>
          </c:val>
        </c:ser>
        <c:ser>
          <c:idx val="1"/>
          <c:order val="1"/>
          <c:tx>
            <c:v>One std deviation</c:v>
          </c:tx>
          <c:spPr>
            <a:solidFill>
              <a:srgbClr val="4F81BD">
                <a:alpha val="49000"/>
              </a:srgbClr>
            </a:solidFill>
          </c:spPr>
          <c:cat>
            <c:strRef>
              <c:f>'Fig 2'!$H$39:$I$39</c:f>
              <c:strCache>
                <c:ptCount val="2"/>
                <c:pt idx="0">
                  <c:v>&lt;1000</c:v>
                </c:pt>
                <c:pt idx="1">
                  <c:v>&gt;1000</c:v>
                </c:pt>
              </c:strCache>
            </c:strRef>
          </c:cat>
          <c:val>
            <c:numRef>
              <c:f>'Fig 2'!$H$41:$I$41</c:f>
              <c:numCache>
                <c:formatCode>General</c:formatCode>
                <c:ptCount val="2"/>
                <c:pt idx="0">
                  <c:v>12.172333403382114</c:v>
                </c:pt>
                <c:pt idx="1">
                  <c:v>4.9150586555301263</c:v>
                </c:pt>
              </c:numCache>
            </c:numRef>
          </c:val>
        </c:ser>
        <c:overlap val="100"/>
        <c:axId val="157062272"/>
        <c:axId val="157064192"/>
      </c:barChart>
      <c:catAx>
        <c:axId val="157062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Energy use (kg of oil equivalent per capita)</a:t>
                </a:r>
              </a:p>
            </c:rich>
          </c:tx>
          <c:layout/>
        </c:title>
        <c:tickLblPos val="nextTo"/>
        <c:crossAx val="157064192"/>
        <c:crosses val="autoZero"/>
        <c:auto val="1"/>
        <c:lblAlgn val="ctr"/>
        <c:lblOffset val="100"/>
      </c:catAx>
      <c:valAx>
        <c:axId val="1570641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Prevalence of undernourishment (% of population)</a:t>
                </a:r>
              </a:p>
            </c:rich>
          </c:tx>
          <c:layout/>
        </c:title>
        <c:numFmt formatCode="General" sourceLinked="1"/>
        <c:tickLblPos val="nextTo"/>
        <c:crossAx val="157062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plotArea>
      <c:layout/>
      <c:barChart>
        <c:barDir val="col"/>
        <c:grouping val="stacked"/>
        <c:ser>
          <c:idx val="0"/>
          <c:order val="0"/>
          <c:tx>
            <c:v>Average</c:v>
          </c:tx>
          <c:cat>
            <c:strRef>
              <c:f>'Fig 3'!$K$18:$O$18</c:f>
              <c:strCache>
                <c:ptCount val="5"/>
                <c:pt idx="0">
                  <c:v>&lt;500</c:v>
                </c:pt>
                <c:pt idx="1">
                  <c:v>500-1000</c:v>
                </c:pt>
                <c:pt idx="2">
                  <c:v>1000-2000</c:v>
                </c:pt>
                <c:pt idx="3">
                  <c:v>2000-3000</c:v>
                </c:pt>
                <c:pt idx="4">
                  <c:v>&gt;3000</c:v>
                </c:pt>
              </c:strCache>
            </c:strRef>
          </c:cat>
          <c:val>
            <c:numRef>
              <c:f>'Fig 3'!$K$19:$O$19</c:f>
              <c:numCache>
                <c:formatCode>General</c:formatCode>
                <c:ptCount val="5"/>
                <c:pt idx="0">
                  <c:v>25.328424155638594</c:v>
                </c:pt>
                <c:pt idx="1">
                  <c:v>15.0541583550492</c:v>
                </c:pt>
                <c:pt idx="2">
                  <c:v>7.4748621888298734</c:v>
                </c:pt>
                <c:pt idx="3">
                  <c:v>4.7520877333942337</c:v>
                </c:pt>
                <c:pt idx="4">
                  <c:v>2.1000007827842664</c:v>
                </c:pt>
              </c:numCache>
            </c:numRef>
          </c:val>
        </c:ser>
        <c:ser>
          <c:idx val="1"/>
          <c:order val="1"/>
          <c:tx>
            <c:v>+1 std.dev.</c:v>
          </c:tx>
          <c:spPr>
            <a:solidFill>
              <a:srgbClr val="4F81BD">
                <a:alpha val="50000"/>
              </a:srgbClr>
            </a:solidFill>
          </c:spPr>
          <c:cat>
            <c:strRef>
              <c:f>'Fig 3'!$K$18:$O$18</c:f>
              <c:strCache>
                <c:ptCount val="5"/>
                <c:pt idx="0">
                  <c:v>&lt;500</c:v>
                </c:pt>
                <c:pt idx="1">
                  <c:v>500-1000</c:v>
                </c:pt>
                <c:pt idx="2">
                  <c:v>1000-2000</c:v>
                </c:pt>
                <c:pt idx="3">
                  <c:v>2000-3000</c:v>
                </c:pt>
                <c:pt idx="4">
                  <c:v>&gt;3000</c:v>
                </c:pt>
              </c:strCache>
            </c:strRef>
          </c:cat>
          <c:val>
            <c:numRef>
              <c:f>'Fig 3'!$K$20:$O$20</c:f>
              <c:numCache>
                <c:formatCode>General</c:formatCode>
                <c:ptCount val="5"/>
                <c:pt idx="0">
                  <c:v>8.4198060592912114</c:v>
                </c:pt>
                <c:pt idx="1">
                  <c:v>8.1483298254004364</c:v>
                </c:pt>
                <c:pt idx="2">
                  <c:v>4.4367466737584449</c:v>
                </c:pt>
                <c:pt idx="3">
                  <c:v>3.0548337941975268</c:v>
                </c:pt>
                <c:pt idx="4">
                  <c:v>2.0077280857247604</c:v>
                </c:pt>
              </c:numCache>
            </c:numRef>
          </c:val>
        </c:ser>
        <c:overlap val="100"/>
        <c:axId val="152745088"/>
        <c:axId val="152747008"/>
      </c:barChart>
      <c:catAx>
        <c:axId val="152745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Energy use (kg of oil equivalent per capita)</a:t>
                </a:r>
              </a:p>
            </c:rich>
          </c:tx>
          <c:layout/>
        </c:title>
        <c:tickLblPos val="nextTo"/>
        <c:crossAx val="152747008"/>
        <c:crosses val="autoZero"/>
        <c:auto val="1"/>
        <c:lblAlgn val="ctr"/>
        <c:lblOffset val="100"/>
      </c:catAx>
      <c:valAx>
        <c:axId val="1527470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Agriculture, value added (% of GDP)</a:t>
                </a:r>
              </a:p>
            </c:rich>
          </c:tx>
          <c:layout/>
        </c:title>
        <c:numFmt formatCode="General" sourceLinked="1"/>
        <c:tickLblPos val="nextTo"/>
        <c:crossAx val="152745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plotArea>
      <c:layout/>
      <c:barChart>
        <c:barDir val="col"/>
        <c:grouping val="stacked"/>
        <c:ser>
          <c:idx val="0"/>
          <c:order val="0"/>
          <c:tx>
            <c:v>Average</c:v>
          </c:tx>
          <c:cat>
            <c:strRef>
              <c:f>'Fig4'!$L$18:$O$18</c:f>
              <c:strCache>
                <c:ptCount val="4"/>
                <c:pt idx="0">
                  <c:v>&lt;500</c:v>
                </c:pt>
                <c:pt idx="1">
                  <c:v>500-1000</c:v>
                </c:pt>
                <c:pt idx="2">
                  <c:v>1000-2000</c:v>
                </c:pt>
                <c:pt idx="3">
                  <c:v>&gt;2000</c:v>
                </c:pt>
              </c:strCache>
            </c:strRef>
          </c:cat>
          <c:val>
            <c:numRef>
              <c:f>'Fig4'!$L$19:$O$19</c:f>
              <c:numCache>
                <c:formatCode>General</c:formatCode>
                <c:ptCount val="4"/>
                <c:pt idx="0">
                  <c:v>72.652380952380938</c:v>
                </c:pt>
                <c:pt idx="1">
                  <c:v>86.463333333333338</c:v>
                </c:pt>
                <c:pt idx="2">
                  <c:v>95.459259259259269</c:v>
                </c:pt>
                <c:pt idx="3">
                  <c:v>98.7269230769231</c:v>
                </c:pt>
              </c:numCache>
            </c:numRef>
          </c:val>
        </c:ser>
        <c:ser>
          <c:idx val="1"/>
          <c:order val="1"/>
          <c:tx>
            <c:v>+1 std.dev</c:v>
          </c:tx>
          <c:spPr>
            <a:solidFill>
              <a:srgbClr val="4F81BD">
                <a:alpha val="50000"/>
              </a:srgbClr>
            </a:solidFill>
          </c:spPr>
          <c:cat>
            <c:strRef>
              <c:f>'Fig4'!$L$18:$O$18</c:f>
              <c:strCache>
                <c:ptCount val="4"/>
                <c:pt idx="0">
                  <c:v>&lt;500</c:v>
                </c:pt>
                <c:pt idx="1">
                  <c:v>500-1000</c:v>
                </c:pt>
                <c:pt idx="2">
                  <c:v>1000-2000</c:v>
                </c:pt>
                <c:pt idx="3">
                  <c:v>&gt;2000</c:v>
                </c:pt>
              </c:strCache>
            </c:strRef>
          </c:cat>
          <c:val>
            <c:numRef>
              <c:f>'Fig4'!$L$20:$O$20</c:f>
              <c:numCache>
                <c:formatCode>General</c:formatCode>
                <c:ptCount val="4"/>
                <c:pt idx="0">
                  <c:v>14.834069537642787</c:v>
                </c:pt>
                <c:pt idx="1">
                  <c:v>12.433283565892259</c:v>
                </c:pt>
                <c:pt idx="2">
                  <c:v>7.6511567380494405</c:v>
                </c:pt>
                <c:pt idx="3">
                  <c:v>2.0874147050411929</c:v>
                </c:pt>
              </c:numCache>
            </c:numRef>
          </c:val>
        </c:ser>
        <c:overlap val="100"/>
        <c:axId val="152842240"/>
        <c:axId val="152844160"/>
      </c:barChart>
      <c:catAx>
        <c:axId val="152842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Energy use (kg of oil equivalent per capita)</a:t>
                </a:r>
              </a:p>
            </c:rich>
          </c:tx>
          <c:layout/>
        </c:title>
        <c:tickLblPos val="nextTo"/>
        <c:crossAx val="152844160"/>
        <c:crosses val="autoZero"/>
        <c:auto val="1"/>
        <c:lblAlgn val="ctr"/>
        <c:lblOffset val="100"/>
      </c:catAx>
      <c:valAx>
        <c:axId val="152844160"/>
        <c:scaling>
          <c:orientation val="minMax"/>
          <c:min val="6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Improved water source (% of population with access)</a:t>
                </a:r>
              </a:p>
            </c:rich>
          </c:tx>
          <c:layout/>
        </c:title>
        <c:numFmt formatCode="General" sourceLinked="1"/>
        <c:tickLblPos val="nextTo"/>
        <c:crossAx val="152842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plotArea>
      <c:layout/>
      <c:barChart>
        <c:barDir val="col"/>
        <c:grouping val="stacked"/>
        <c:ser>
          <c:idx val="0"/>
          <c:order val="0"/>
          <c:tx>
            <c:v>Average</c:v>
          </c:tx>
          <c:cat>
            <c:strRef>
              <c:f>'Fig5'!$Q$21:$S$21</c:f>
              <c:strCache>
                <c:ptCount val="3"/>
                <c:pt idx="0">
                  <c:v>&lt;1000</c:v>
                </c:pt>
                <c:pt idx="1">
                  <c:v>1000-2000</c:v>
                </c:pt>
                <c:pt idx="2">
                  <c:v>&gt;2000</c:v>
                </c:pt>
              </c:strCache>
            </c:strRef>
          </c:cat>
          <c:val>
            <c:numRef>
              <c:f>'Fig5'!$Q$22:$S$22</c:f>
              <c:numCache>
                <c:formatCode>General</c:formatCode>
                <c:ptCount val="3"/>
                <c:pt idx="0">
                  <c:v>0.26582763808569576</c:v>
                </c:pt>
                <c:pt idx="1">
                  <c:v>0.8720557658247482</c:v>
                </c:pt>
                <c:pt idx="2">
                  <c:v>1.1941531359616657</c:v>
                </c:pt>
              </c:numCache>
            </c:numRef>
          </c:val>
        </c:ser>
        <c:ser>
          <c:idx val="1"/>
          <c:order val="1"/>
          <c:tx>
            <c:v>+1 std.dev.</c:v>
          </c:tx>
          <c:spPr>
            <a:solidFill>
              <a:srgbClr val="4F81BD">
                <a:alpha val="50000"/>
              </a:srgbClr>
            </a:solidFill>
          </c:spPr>
          <c:cat>
            <c:strRef>
              <c:f>'Fig5'!$Q$21:$S$21</c:f>
              <c:strCache>
                <c:ptCount val="3"/>
                <c:pt idx="0">
                  <c:v>&lt;1000</c:v>
                </c:pt>
                <c:pt idx="1">
                  <c:v>1000-2000</c:v>
                </c:pt>
                <c:pt idx="2">
                  <c:v>&gt;2000</c:v>
                </c:pt>
              </c:strCache>
            </c:strRef>
          </c:cat>
          <c:val>
            <c:numRef>
              <c:f>'Fig5'!$Q$23:$S$23</c:f>
              <c:numCache>
                <c:formatCode>General</c:formatCode>
                <c:ptCount val="3"/>
                <c:pt idx="0">
                  <c:v>0.34196904813638723</c:v>
                </c:pt>
                <c:pt idx="1">
                  <c:v>1.0973034903057906</c:v>
                </c:pt>
                <c:pt idx="2">
                  <c:v>1.2434227370575752</c:v>
                </c:pt>
              </c:numCache>
            </c:numRef>
          </c:val>
        </c:ser>
        <c:overlap val="100"/>
        <c:axId val="157157248"/>
        <c:axId val="157216768"/>
      </c:barChart>
      <c:catAx>
        <c:axId val="1571572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Energy use (kg of oil equivalent per capita)</a:t>
                </a:r>
              </a:p>
            </c:rich>
          </c:tx>
          <c:layout/>
        </c:title>
        <c:tickLblPos val="nextTo"/>
        <c:crossAx val="157216768"/>
        <c:crosses val="autoZero"/>
        <c:auto val="1"/>
        <c:lblAlgn val="ctr"/>
        <c:lblOffset val="100"/>
      </c:catAx>
      <c:valAx>
        <c:axId val="1572167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Road length per unit land area, km/km</a:t>
                </a:r>
                <a:r>
                  <a:rPr lang="en-US" baseline="30000"/>
                  <a:t>2</a:t>
                </a:r>
              </a:p>
            </c:rich>
          </c:tx>
          <c:layout/>
        </c:title>
        <c:numFmt formatCode="General" sourceLinked="1"/>
        <c:tickLblPos val="nextTo"/>
        <c:crossAx val="1571572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plotArea>
      <c:layout/>
      <c:barChart>
        <c:barDir val="col"/>
        <c:grouping val="stacked"/>
        <c:ser>
          <c:idx val="0"/>
          <c:order val="0"/>
          <c:tx>
            <c:v>Average</c:v>
          </c:tx>
          <c:cat>
            <c:strRef>
              <c:f>'Fig 6'!$M$20:$P$20</c:f>
              <c:strCache>
                <c:ptCount val="4"/>
                <c:pt idx="0">
                  <c:v>&lt;500</c:v>
                </c:pt>
                <c:pt idx="1">
                  <c:v>500-1000</c:v>
                </c:pt>
                <c:pt idx="2">
                  <c:v>1000-2000</c:v>
                </c:pt>
                <c:pt idx="3">
                  <c:v>&gt;2000</c:v>
                </c:pt>
              </c:strCache>
            </c:strRef>
          </c:cat>
          <c:val>
            <c:numRef>
              <c:f>'Fig 6'!$M$21:$P$21</c:f>
              <c:numCache>
                <c:formatCode>General</c:formatCode>
                <c:ptCount val="4"/>
                <c:pt idx="0">
                  <c:v>47.067776869565222</c:v>
                </c:pt>
                <c:pt idx="1">
                  <c:v>77.675845333333328</c:v>
                </c:pt>
                <c:pt idx="2">
                  <c:v>93.090381333333298</c:v>
                </c:pt>
                <c:pt idx="3">
                  <c:v>98.913185964912273</c:v>
                </c:pt>
              </c:numCache>
            </c:numRef>
          </c:val>
        </c:ser>
        <c:ser>
          <c:idx val="1"/>
          <c:order val="1"/>
          <c:tx>
            <c:v>+1 std.dev.</c:v>
          </c:tx>
          <c:spPr>
            <a:solidFill>
              <a:srgbClr val="4F81BD">
                <a:alpha val="50000"/>
              </a:srgbClr>
            </a:solidFill>
          </c:spPr>
          <c:cat>
            <c:strRef>
              <c:f>'Fig 6'!$M$20:$P$20</c:f>
              <c:strCache>
                <c:ptCount val="4"/>
                <c:pt idx="0">
                  <c:v>&lt;500</c:v>
                </c:pt>
                <c:pt idx="1">
                  <c:v>500-1000</c:v>
                </c:pt>
                <c:pt idx="2">
                  <c:v>1000-2000</c:v>
                </c:pt>
                <c:pt idx="3">
                  <c:v>&gt;2000</c:v>
                </c:pt>
              </c:strCache>
            </c:strRef>
          </c:cat>
          <c:val>
            <c:numRef>
              <c:f>'Fig 6'!$M$22:$P$22</c:f>
              <c:numCache>
                <c:formatCode>General</c:formatCode>
                <c:ptCount val="4"/>
                <c:pt idx="0">
                  <c:v>27.688590645329917</c:v>
                </c:pt>
                <c:pt idx="1">
                  <c:v>26.968577789131064</c:v>
                </c:pt>
                <c:pt idx="2">
                  <c:v>8.8885632748092771</c:v>
                </c:pt>
                <c:pt idx="3">
                  <c:v>3.8483776294606185</c:v>
                </c:pt>
              </c:numCache>
            </c:numRef>
          </c:val>
        </c:ser>
        <c:overlap val="100"/>
        <c:axId val="152894080"/>
        <c:axId val="152904448"/>
      </c:barChart>
      <c:catAx>
        <c:axId val="1528940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Energy use (kg of oil equivalent per capita)</a:t>
                </a:r>
              </a:p>
            </c:rich>
          </c:tx>
          <c:layout/>
        </c:title>
        <c:tickLblPos val="nextTo"/>
        <c:crossAx val="152904448"/>
        <c:crosses val="autoZero"/>
        <c:auto val="1"/>
        <c:lblAlgn val="ctr"/>
        <c:lblOffset val="100"/>
      </c:catAx>
      <c:valAx>
        <c:axId val="1529044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Access to electricity (% of population)</a:t>
                </a:r>
              </a:p>
            </c:rich>
          </c:tx>
          <c:layout/>
        </c:title>
        <c:numFmt formatCode="General" sourceLinked="1"/>
        <c:tickLblPos val="nextTo"/>
        <c:crossAx val="1528940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plotArea>
      <c:layout>
        <c:manualLayout>
          <c:layoutTarget val="inner"/>
          <c:xMode val="edge"/>
          <c:yMode val="edge"/>
          <c:x val="0.14628936228577127"/>
          <c:y val="6.5289442986293383E-2"/>
          <c:w val="0.63426636991041208"/>
          <c:h val="0.73444808982210552"/>
        </c:manualLayout>
      </c:layout>
      <c:barChart>
        <c:barDir val="col"/>
        <c:grouping val="stacked"/>
        <c:ser>
          <c:idx val="0"/>
          <c:order val="0"/>
          <c:tx>
            <c:v>Average</c:v>
          </c:tx>
          <c:cat>
            <c:strRef>
              <c:f>'Fig 7'!$K$19:$M$19</c:f>
              <c:strCache>
                <c:ptCount val="3"/>
                <c:pt idx="0">
                  <c:v>&lt;500</c:v>
                </c:pt>
                <c:pt idx="1">
                  <c:v>500-1000</c:v>
                </c:pt>
                <c:pt idx="2">
                  <c:v>&gt;1000</c:v>
                </c:pt>
              </c:strCache>
            </c:strRef>
          </c:cat>
          <c:val>
            <c:numRef>
              <c:f>'Fig 7'!$K$20:$M$20</c:f>
              <c:numCache>
                <c:formatCode>General</c:formatCode>
                <c:ptCount val="3"/>
                <c:pt idx="0">
                  <c:v>76.046639285714278</c:v>
                </c:pt>
                <c:pt idx="1">
                  <c:v>92.908581499999997</c:v>
                </c:pt>
                <c:pt idx="2">
                  <c:v>99.592914199999981</c:v>
                </c:pt>
              </c:numCache>
            </c:numRef>
          </c:val>
        </c:ser>
        <c:ser>
          <c:idx val="1"/>
          <c:order val="1"/>
          <c:tx>
            <c:v>+1 Std.Dev.</c:v>
          </c:tx>
          <c:spPr>
            <a:solidFill>
              <a:srgbClr val="4F81BD">
                <a:alpha val="50000"/>
              </a:srgbClr>
            </a:solidFill>
          </c:spPr>
          <c:cat>
            <c:strRef>
              <c:f>'Fig 7'!$K$19:$M$19</c:f>
              <c:strCache>
                <c:ptCount val="3"/>
                <c:pt idx="0">
                  <c:v>&lt;500</c:v>
                </c:pt>
                <c:pt idx="1">
                  <c:v>500-1000</c:v>
                </c:pt>
                <c:pt idx="2">
                  <c:v>&gt;1000</c:v>
                </c:pt>
              </c:strCache>
            </c:strRef>
          </c:cat>
          <c:val>
            <c:numRef>
              <c:f>'Fig 7'!$K$21:$M$21</c:f>
              <c:numCache>
                <c:formatCode>General</c:formatCode>
                <c:ptCount val="3"/>
                <c:pt idx="0">
                  <c:v>21.236766580734322</c:v>
                </c:pt>
                <c:pt idx="1">
                  <c:v>12.982779048550009</c:v>
                </c:pt>
                <c:pt idx="2">
                  <c:v>6.895883583051484</c:v>
                </c:pt>
              </c:numCache>
            </c:numRef>
          </c:val>
        </c:ser>
        <c:overlap val="100"/>
        <c:axId val="153101824"/>
        <c:axId val="153103744"/>
      </c:barChart>
      <c:catAx>
        <c:axId val="153101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Energy use (kg of oil equivalent per capita)</a:t>
                </a:r>
              </a:p>
            </c:rich>
          </c:tx>
          <c:layout/>
        </c:title>
        <c:tickLblPos val="nextTo"/>
        <c:crossAx val="153103744"/>
        <c:crosses val="autoZero"/>
        <c:auto val="1"/>
        <c:lblAlgn val="ctr"/>
        <c:lblOffset val="100"/>
      </c:catAx>
      <c:valAx>
        <c:axId val="153103744"/>
        <c:scaling>
          <c:orientation val="minMax"/>
          <c:min val="6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Primary completion rate, both sexes (%)</a:t>
                </a:r>
              </a:p>
            </c:rich>
          </c:tx>
          <c:layout/>
        </c:title>
        <c:numFmt formatCode="General" sourceLinked="1"/>
        <c:tickLblPos val="nextTo"/>
        <c:crossAx val="1531018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plotArea>
      <c:layout/>
      <c:barChart>
        <c:barDir val="col"/>
        <c:grouping val="stacked"/>
        <c:ser>
          <c:idx val="0"/>
          <c:order val="0"/>
          <c:tx>
            <c:v>Average</c:v>
          </c:tx>
          <c:cat>
            <c:strRef>
              <c:f>'Fig8'!$J$19:$M$19</c:f>
              <c:strCache>
                <c:ptCount val="4"/>
                <c:pt idx="0">
                  <c:v>&lt;500</c:v>
                </c:pt>
                <c:pt idx="1">
                  <c:v>500-1000</c:v>
                </c:pt>
                <c:pt idx="2">
                  <c:v>1000-2000</c:v>
                </c:pt>
                <c:pt idx="3">
                  <c:v>&gt;2000</c:v>
                </c:pt>
              </c:strCache>
            </c:strRef>
          </c:cat>
          <c:val>
            <c:numRef>
              <c:f>'Fig8'!$J$20:$M$20</c:f>
              <c:numCache>
                <c:formatCode>General</c:formatCode>
                <c:ptCount val="4"/>
                <c:pt idx="0">
                  <c:v>7.8682022282170694</c:v>
                </c:pt>
                <c:pt idx="1">
                  <c:v>30.668349713592935</c:v>
                </c:pt>
                <c:pt idx="2">
                  <c:v>56.418430602738646</c:v>
                </c:pt>
                <c:pt idx="3">
                  <c:v>83.11193429616111</c:v>
                </c:pt>
              </c:numCache>
            </c:numRef>
          </c:val>
        </c:ser>
        <c:ser>
          <c:idx val="1"/>
          <c:order val="1"/>
          <c:tx>
            <c:v>+1 Std.Dev.</c:v>
          </c:tx>
          <c:spPr>
            <a:solidFill>
              <a:srgbClr val="4F81BD">
                <a:alpha val="50000"/>
              </a:srgbClr>
            </a:solidFill>
          </c:spPr>
          <c:cat>
            <c:strRef>
              <c:f>'Fig8'!$J$19:$M$19</c:f>
              <c:strCache>
                <c:ptCount val="4"/>
                <c:pt idx="0">
                  <c:v>&lt;500</c:v>
                </c:pt>
                <c:pt idx="1">
                  <c:v>500-1000</c:v>
                </c:pt>
                <c:pt idx="2">
                  <c:v>1000-2000</c:v>
                </c:pt>
                <c:pt idx="3">
                  <c:v>&gt;2000</c:v>
                </c:pt>
              </c:strCache>
            </c:strRef>
          </c:cat>
          <c:val>
            <c:numRef>
              <c:f>'Fig8'!$J$21:$M$21</c:f>
              <c:numCache>
                <c:formatCode>General</c:formatCode>
                <c:ptCount val="4"/>
                <c:pt idx="0">
                  <c:v>5.9692123384512552</c:v>
                </c:pt>
                <c:pt idx="1">
                  <c:v>14.548849830731502</c:v>
                </c:pt>
                <c:pt idx="2">
                  <c:v>29.033673099555241</c:v>
                </c:pt>
                <c:pt idx="3">
                  <c:v>41.031726013811294</c:v>
                </c:pt>
              </c:numCache>
            </c:numRef>
          </c:val>
        </c:ser>
        <c:overlap val="100"/>
        <c:axId val="153129344"/>
        <c:axId val="153131264"/>
      </c:barChart>
      <c:catAx>
        <c:axId val="153129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Energy use (kg of oil equivalent per capita)</a:t>
                </a:r>
              </a:p>
            </c:rich>
          </c:tx>
          <c:layout/>
        </c:title>
        <c:tickLblPos val="nextTo"/>
        <c:crossAx val="153131264"/>
        <c:crosses val="autoZero"/>
        <c:auto val="1"/>
        <c:lblAlgn val="ctr"/>
        <c:lblOffset val="100"/>
      </c:catAx>
      <c:valAx>
        <c:axId val="1531312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Automated teller machines (ATMs) (per 100,000 adults)</a:t>
                </a:r>
              </a:p>
            </c:rich>
          </c:tx>
          <c:layout/>
        </c:title>
        <c:numFmt formatCode="General" sourceLinked="1"/>
        <c:tickLblPos val="nextTo"/>
        <c:crossAx val="1531293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133350</xdr:colOff>
      <xdr:row>47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21</xdr:row>
      <xdr:rowOff>180975</xdr:rowOff>
    </xdr:from>
    <xdr:to>
      <xdr:col>15</xdr:col>
      <xdr:colOff>266700</xdr:colOff>
      <xdr:row>36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</cdr:x>
      <cdr:y>0.54167</cdr:y>
    </cdr:from>
    <cdr:to>
      <cdr:x>0.28958</cdr:x>
      <cdr:y>0.65625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14400" y="1485900"/>
          <a:ext cx="4095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51</a:t>
          </a:r>
        </a:p>
      </cdr:txBody>
    </cdr:sp>
  </cdr:relSizeAnchor>
  <cdr:relSizeAnchor xmlns:cdr="http://schemas.openxmlformats.org/drawingml/2006/chartDrawing">
    <cdr:from>
      <cdr:x>0.42453</cdr:x>
      <cdr:y>0.21528</cdr:y>
    </cdr:from>
    <cdr:to>
      <cdr:x>0.48911</cdr:x>
      <cdr:y>0.32986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42811" y="590547"/>
          <a:ext cx="265119" cy="3143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29</a:t>
          </a:r>
        </a:p>
      </cdr:txBody>
    </cdr:sp>
  </cdr:relSizeAnchor>
  <cdr:relSizeAnchor xmlns:cdr="http://schemas.openxmlformats.org/drawingml/2006/chartDrawing">
    <cdr:from>
      <cdr:x>0.6375</cdr:x>
      <cdr:y>0.10069</cdr:y>
    </cdr:from>
    <cdr:to>
      <cdr:x>0.70208</cdr:x>
      <cdr:y>0.18403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914650" y="276225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57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10</xdr:row>
      <xdr:rowOff>123825</xdr:rowOff>
    </xdr:from>
    <xdr:to>
      <xdr:col>23</xdr:col>
      <xdr:colOff>304800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0.18333</cdr:x>
      <cdr:y>0.25347</cdr:y>
    </cdr:from>
    <cdr:to>
      <cdr:x>0.25417</cdr:x>
      <cdr:y>0.35417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8200" y="695325"/>
          <a:ext cx="3238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23</a:t>
          </a:r>
        </a:p>
      </cdr:txBody>
    </cdr:sp>
  </cdr:relSizeAnchor>
  <cdr:relSizeAnchor xmlns:cdr="http://schemas.openxmlformats.org/drawingml/2006/chartDrawing">
    <cdr:from>
      <cdr:x>0.35</cdr:x>
      <cdr:y>0.06597</cdr:y>
    </cdr:from>
    <cdr:to>
      <cdr:x>0.41458</cdr:x>
      <cdr:y>0.15278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600200" y="180975"/>
          <a:ext cx="2952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30</a:t>
          </a:r>
        </a:p>
      </cdr:txBody>
    </cdr:sp>
  </cdr:relSizeAnchor>
  <cdr:relSizeAnchor xmlns:cdr="http://schemas.openxmlformats.org/drawingml/2006/chartDrawing">
    <cdr:from>
      <cdr:x>0.50625</cdr:x>
      <cdr:y>0.04514</cdr:y>
    </cdr:from>
    <cdr:to>
      <cdr:x>0.57083</cdr:x>
      <cdr:y>0.13194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314575" y="123825"/>
          <a:ext cx="2952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ZA" sz="1100"/>
            <a:t>30</a:t>
          </a:r>
        </a:p>
      </cdr:txBody>
    </cdr:sp>
  </cdr:relSizeAnchor>
  <cdr:relSizeAnchor xmlns:cdr="http://schemas.openxmlformats.org/drawingml/2006/chartDrawing">
    <cdr:from>
      <cdr:x>0.66458</cdr:x>
      <cdr:y>0.05903</cdr:y>
    </cdr:from>
    <cdr:to>
      <cdr:x>0.72917</cdr:x>
      <cdr:y>0.14583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038475" y="161925"/>
          <a:ext cx="2952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57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209549</xdr:colOff>
      <xdr:row>22</xdr:row>
      <xdr:rowOff>47625</xdr:rowOff>
    </xdr:from>
    <xdr:to>
      <xdr:col>13</xdr:col>
      <xdr:colOff>561974</xdr:colOff>
      <xdr:row>36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0.21838</cdr:x>
      <cdr:y>0.15277</cdr:y>
    </cdr:from>
    <cdr:to>
      <cdr:x>0.28505</cdr:x>
      <cdr:y>0.25694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75705" y="419088"/>
          <a:ext cx="267348" cy="28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14</a:t>
          </a:r>
        </a:p>
      </cdr:txBody>
    </cdr:sp>
  </cdr:relSizeAnchor>
  <cdr:relSizeAnchor xmlns:cdr="http://schemas.openxmlformats.org/drawingml/2006/chartDrawing">
    <cdr:from>
      <cdr:x>0.42565</cdr:x>
      <cdr:y>0.02605</cdr:y>
    </cdr:from>
    <cdr:to>
      <cdr:x>0.49023</cdr:x>
      <cdr:y>0.13021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706883" y="71448"/>
          <a:ext cx="258968" cy="28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20</a:t>
          </a:r>
        </a:p>
      </cdr:txBody>
    </cdr:sp>
  </cdr:relSizeAnchor>
  <cdr:relSizeAnchor xmlns:cdr="http://schemas.openxmlformats.org/drawingml/2006/chartDrawing">
    <cdr:from>
      <cdr:x>0.64204</cdr:x>
      <cdr:y>0.01389</cdr:y>
    </cdr:from>
    <cdr:to>
      <cdr:x>0.7087</cdr:x>
      <cdr:y>0.11806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574601" y="38100"/>
          <a:ext cx="267308" cy="28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50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21</xdr:row>
      <xdr:rowOff>19050</xdr:rowOff>
    </xdr:from>
    <xdr:to>
      <xdr:col>14</xdr:col>
      <xdr:colOff>295275</xdr:colOff>
      <xdr:row>35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0.21667</cdr:x>
      <cdr:y>0.61458</cdr:y>
    </cdr:from>
    <cdr:to>
      <cdr:x>0.26875</cdr:x>
      <cdr:y>0.70139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90600" y="1685925"/>
          <a:ext cx="238110" cy="238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16</a:t>
          </a:r>
        </a:p>
      </cdr:txBody>
    </cdr:sp>
  </cdr:relSizeAnchor>
  <cdr:relSizeAnchor xmlns:cdr="http://schemas.openxmlformats.org/drawingml/2006/chartDrawing">
    <cdr:from>
      <cdr:x>0.37291</cdr:x>
      <cdr:y>0.46181</cdr:y>
    </cdr:from>
    <cdr:to>
      <cdr:x>0.42708</cdr:x>
      <cdr:y>0.54167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704960" y="1266834"/>
          <a:ext cx="247665" cy="219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22</a:t>
          </a:r>
        </a:p>
      </cdr:txBody>
    </cdr:sp>
  </cdr:relSizeAnchor>
  <cdr:relSizeAnchor xmlns:cdr="http://schemas.openxmlformats.org/drawingml/2006/chartDrawing">
    <cdr:from>
      <cdr:x>0.51667</cdr:x>
      <cdr:y>0.21528</cdr:y>
    </cdr:from>
    <cdr:to>
      <cdr:x>0.58125</cdr:x>
      <cdr:y>0.34375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362215" y="590553"/>
          <a:ext cx="295260" cy="3524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26</a:t>
          </a:r>
        </a:p>
      </cdr:txBody>
    </cdr:sp>
  </cdr:relSizeAnchor>
  <cdr:relSizeAnchor xmlns:cdr="http://schemas.openxmlformats.org/drawingml/2006/chartDrawing">
    <cdr:from>
      <cdr:x>0.67291</cdr:x>
      <cdr:y>0.04861</cdr:y>
    </cdr:from>
    <cdr:to>
      <cdr:x>0.72916</cdr:x>
      <cdr:y>0.14236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076560" y="133341"/>
          <a:ext cx="2571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47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17</xdr:row>
      <xdr:rowOff>114300</xdr:rowOff>
    </xdr:from>
    <xdr:to>
      <xdr:col>11</xdr:col>
      <xdr:colOff>457200</xdr:colOff>
      <xdr:row>32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0.225</cdr:x>
      <cdr:y>0.11806</cdr:y>
    </cdr:from>
    <cdr:to>
      <cdr:x>0.29375</cdr:x>
      <cdr:y>0.23264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28700" y="323850"/>
          <a:ext cx="3143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13</a:t>
          </a:r>
        </a:p>
      </cdr:txBody>
    </cdr:sp>
  </cdr:relSizeAnchor>
  <cdr:relSizeAnchor xmlns:cdr="http://schemas.openxmlformats.org/drawingml/2006/chartDrawing">
    <cdr:from>
      <cdr:x>0.43542</cdr:x>
      <cdr:y>0.27431</cdr:y>
    </cdr:from>
    <cdr:to>
      <cdr:x>0.5125</cdr:x>
      <cdr:y>0.39236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90725" y="752475"/>
          <a:ext cx="3524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13</a:t>
          </a:r>
        </a:p>
      </cdr:txBody>
    </cdr:sp>
  </cdr:relSizeAnchor>
  <cdr:relSizeAnchor xmlns:cdr="http://schemas.openxmlformats.org/drawingml/2006/chartDrawing">
    <cdr:from>
      <cdr:x>0.64583</cdr:x>
      <cdr:y>0.46181</cdr:y>
    </cdr:from>
    <cdr:to>
      <cdr:x>0.7125</cdr:x>
      <cdr:y>0.57639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952750" y="1266825"/>
          <a:ext cx="3048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12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12</xdr:row>
      <xdr:rowOff>0</xdr:rowOff>
    </xdr:from>
    <xdr:to>
      <xdr:col>23</xdr:col>
      <xdr:colOff>304800</xdr:colOff>
      <xdr:row>16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14</xdr:row>
      <xdr:rowOff>0</xdr:rowOff>
    </xdr:from>
    <xdr:to>
      <xdr:col>17</xdr:col>
      <xdr:colOff>304800</xdr:colOff>
      <xdr:row>28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0.23333</cdr:x>
      <cdr:y>0.61458</cdr:y>
    </cdr:from>
    <cdr:to>
      <cdr:x>0.28333</cdr:x>
      <cdr:y>0.71528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66800" y="1685925"/>
          <a:ext cx="2286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48</a:t>
          </a:r>
        </a:p>
      </cdr:txBody>
    </cdr:sp>
  </cdr:relSizeAnchor>
  <cdr:relSizeAnchor xmlns:cdr="http://schemas.openxmlformats.org/drawingml/2006/chartDrawing">
    <cdr:from>
      <cdr:x>0.3625</cdr:x>
      <cdr:y>0.50347</cdr:y>
    </cdr:from>
    <cdr:to>
      <cdr:x>0.41875</cdr:x>
      <cdr:y>0.59722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657350" y="1381125"/>
          <a:ext cx="2571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29</a:t>
          </a:r>
        </a:p>
      </cdr:txBody>
    </cdr:sp>
  </cdr:relSizeAnchor>
  <cdr:relSizeAnchor xmlns:cdr="http://schemas.openxmlformats.org/drawingml/2006/chartDrawing">
    <cdr:from>
      <cdr:x>0.48542</cdr:x>
      <cdr:y>0.34722</cdr:y>
    </cdr:from>
    <cdr:to>
      <cdr:x>0.5375</cdr:x>
      <cdr:y>0.48611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19324" y="952500"/>
          <a:ext cx="238125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36</a:t>
          </a:r>
        </a:p>
      </cdr:txBody>
    </cdr:sp>
  </cdr:relSizeAnchor>
  <cdr:relSizeAnchor xmlns:cdr="http://schemas.openxmlformats.org/drawingml/2006/chartDrawing">
    <cdr:from>
      <cdr:x>0.6</cdr:x>
      <cdr:y>0.07639</cdr:y>
    </cdr:from>
    <cdr:to>
      <cdr:x>0.67708</cdr:x>
      <cdr:y>0.18403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743200" y="209550"/>
          <a:ext cx="3524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20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13</xdr:row>
      <xdr:rowOff>114300</xdr:rowOff>
    </xdr:from>
    <xdr:to>
      <xdr:col>16</xdr:col>
      <xdr:colOff>447675</xdr:colOff>
      <xdr:row>28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16</xdr:row>
      <xdr:rowOff>0</xdr:rowOff>
    </xdr:from>
    <xdr:to>
      <xdr:col>12</xdr:col>
      <xdr:colOff>66675</xdr:colOff>
      <xdr:row>33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0.25833</cdr:x>
      <cdr:y>0.0625</cdr:y>
    </cdr:from>
    <cdr:to>
      <cdr:x>0.34375</cdr:x>
      <cdr:y>0.17361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81100" y="171450"/>
          <a:ext cx="3905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46</a:t>
          </a:r>
        </a:p>
      </cdr:txBody>
    </cdr:sp>
  </cdr:relSizeAnchor>
  <cdr:relSizeAnchor xmlns:cdr="http://schemas.openxmlformats.org/drawingml/2006/chartDrawing">
    <cdr:from>
      <cdr:x>0.53125</cdr:x>
      <cdr:y>0.46898</cdr:y>
    </cdr:from>
    <cdr:to>
      <cdr:x>0.59792</cdr:x>
      <cdr:y>0.58704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28875" y="1523274"/>
          <a:ext cx="304800" cy="383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21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8</xdr:row>
      <xdr:rowOff>152400</xdr:rowOff>
    </xdr:from>
    <xdr:to>
      <xdr:col>11</xdr:col>
      <xdr:colOff>333375</xdr:colOff>
      <xdr:row>23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0.1625</cdr:x>
      <cdr:y>0.06944</cdr:y>
    </cdr:from>
    <cdr:to>
      <cdr:x>0.23125</cdr:x>
      <cdr:y>0.19097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2965" y="190488"/>
          <a:ext cx="314325" cy="333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18</a:t>
          </a:r>
        </a:p>
      </cdr:txBody>
    </cdr:sp>
  </cdr:relSizeAnchor>
  <cdr:relSizeAnchor xmlns:cdr="http://schemas.openxmlformats.org/drawingml/2006/chartDrawing">
    <cdr:from>
      <cdr:x>0.25833</cdr:x>
      <cdr:y>0.19792</cdr:y>
    </cdr:from>
    <cdr:to>
      <cdr:x>0.45833</cdr:x>
      <cdr:y>0.53125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81100" y="542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  <cdr:relSizeAnchor xmlns:cdr="http://schemas.openxmlformats.org/drawingml/2006/chartDrawing">
    <cdr:from>
      <cdr:x>0.29583</cdr:x>
      <cdr:y>0.27083</cdr:y>
    </cdr:from>
    <cdr:to>
      <cdr:x>0.35833</cdr:x>
      <cdr:y>0.36458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352550" y="742944"/>
          <a:ext cx="2857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26</a:t>
          </a:r>
        </a:p>
      </cdr:txBody>
    </cdr:sp>
  </cdr:relSizeAnchor>
  <cdr:relSizeAnchor xmlns:cdr="http://schemas.openxmlformats.org/drawingml/2006/chartDrawing">
    <cdr:from>
      <cdr:x>0.42708</cdr:x>
      <cdr:y>0.46181</cdr:y>
    </cdr:from>
    <cdr:to>
      <cdr:x>0.48541</cdr:x>
      <cdr:y>0.55903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952625" y="1266834"/>
          <a:ext cx="266685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26</a:t>
          </a:r>
        </a:p>
      </cdr:txBody>
    </cdr:sp>
  </cdr:relSizeAnchor>
  <cdr:relSizeAnchor xmlns:cdr="http://schemas.openxmlformats.org/drawingml/2006/chartDrawing">
    <cdr:from>
      <cdr:x>0.55833</cdr:x>
      <cdr:y>0.55208</cdr:y>
    </cdr:from>
    <cdr:to>
      <cdr:x>0.61458</cdr:x>
      <cdr:y>0.64236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552685" y="1514478"/>
          <a:ext cx="257175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18</a:t>
          </a:r>
        </a:p>
      </cdr:txBody>
    </cdr:sp>
  </cdr:relSizeAnchor>
  <cdr:relSizeAnchor xmlns:cdr="http://schemas.openxmlformats.org/drawingml/2006/chartDrawing">
    <cdr:from>
      <cdr:x>0.68125</cdr:x>
      <cdr:y>0.59375</cdr:y>
    </cdr:from>
    <cdr:to>
      <cdr:x>0.74167</cdr:x>
      <cdr:y>0.7118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114675" y="1628787"/>
          <a:ext cx="276240" cy="323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31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</xdr:colOff>
      <xdr:row>5</xdr:row>
      <xdr:rowOff>161925</xdr:rowOff>
    </xdr:from>
    <xdr:to>
      <xdr:col>11</xdr:col>
      <xdr:colOff>561974</xdr:colOff>
      <xdr:row>20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0.22204</cdr:x>
      <cdr:y>0.27777</cdr:y>
    </cdr:from>
    <cdr:to>
      <cdr:x>0.27413</cdr:x>
      <cdr:y>0.39236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59581" y="761988"/>
          <a:ext cx="248575" cy="31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21</a:t>
          </a:r>
        </a:p>
      </cdr:txBody>
    </cdr:sp>
  </cdr:relSizeAnchor>
  <cdr:relSizeAnchor xmlns:cdr="http://schemas.openxmlformats.org/drawingml/2006/chartDrawing">
    <cdr:from>
      <cdr:x>0.37707</cdr:x>
      <cdr:y>0.12153</cdr:y>
    </cdr:from>
    <cdr:to>
      <cdr:x>0.43332</cdr:x>
      <cdr:y>0.21528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9388" y="333369"/>
          <a:ext cx="268427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30</a:t>
          </a:r>
        </a:p>
      </cdr:txBody>
    </cdr:sp>
  </cdr:relSizeAnchor>
  <cdr:relSizeAnchor xmlns:cdr="http://schemas.openxmlformats.org/drawingml/2006/chartDrawing">
    <cdr:from>
      <cdr:x>0.52694</cdr:x>
      <cdr:y>0.05556</cdr:y>
    </cdr:from>
    <cdr:to>
      <cdr:x>0.59481</cdr:x>
      <cdr:y>0.16667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514582" y="152400"/>
          <a:ext cx="323877" cy="3047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100"/>
            <a:t>27</a:t>
          </a:r>
        </a:p>
      </cdr:txBody>
    </cdr:sp>
  </cdr:relSizeAnchor>
  <cdr:relSizeAnchor xmlns:cdr="http://schemas.openxmlformats.org/drawingml/2006/chartDrawing">
    <cdr:from>
      <cdr:x>0.57485</cdr:x>
      <cdr:y>0.10417</cdr:y>
    </cdr:from>
    <cdr:to>
      <cdr:x>0.76647</cdr:x>
      <cdr:y>0.4375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743201" y="2857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  <cdr:relSizeAnchor xmlns:cdr="http://schemas.openxmlformats.org/drawingml/2006/chartDrawing">
    <cdr:from>
      <cdr:x>0.67266</cdr:x>
      <cdr:y>0.08681</cdr:y>
    </cdr:from>
    <cdr:to>
      <cdr:x>0.7525</cdr:x>
      <cdr:y>0.18403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209933" y="238131"/>
          <a:ext cx="380999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52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161924</xdr:colOff>
      <xdr:row>22</xdr:row>
      <xdr:rowOff>123825</xdr:rowOff>
    </xdr:from>
    <xdr:to>
      <xdr:col>21</xdr:col>
      <xdr:colOff>0</xdr:colOff>
      <xdr:row>37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H218"/>
  <sheetViews>
    <sheetView topLeftCell="J1" workbookViewId="0">
      <selection activeCell="W2" sqref="W2"/>
    </sheetView>
  </sheetViews>
  <sheetFormatPr defaultRowHeight="15"/>
  <cols>
    <col min="3" max="3" width="18" customWidth="1"/>
  </cols>
  <sheetData>
    <row r="1" spans="2:34">
      <c r="C1" t="s">
        <v>2</v>
      </c>
      <c r="F1" t="s">
        <v>435</v>
      </c>
      <c r="I1" t="s">
        <v>437</v>
      </c>
      <c r="K1" t="s">
        <v>439</v>
      </c>
      <c r="M1" t="s">
        <v>445</v>
      </c>
      <c r="O1" t="s">
        <v>448</v>
      </c>
      <c r="Q1" t="s">
        <v>450</v>
      </c>
      <c r="S1" t="s">
        <v>452</v>
      </c>
      <c r="U1" t="s">
        <v>454</v>
      </c>
      <c r="W1" t="s">
        <v>456</v>
      </c>
      <c r="Z1" t="s">
        <v>458</v>
      </c>
      <c r="AC1" t="s">
        <v>460</v>
      </c>
      <c r="AE1" t="s">
        <v>464</v>
      </c>
      <c r="AG1" t="s">
        <v>676</v>
      </c>
    </row>
    <row r="2" spans="2:34">
      <c r="C2" t="s">
        <v>3</v>
      </c>
      <c r="F2" t="s">
        <v>436</v>
      </c>
      <c r="I2" t="s">
        <v>438</v>
      </c>
      <c r="K2" t="s">
        <v>440</v>
      </c>
      <c r="M2" t="s">
        <v>446</v>
      </c>
      <c r="O2" t="s">
        <v>449</v>
      </c>
      <c r="Q2" t="s">
        <v>451</v>
      </c>
      <c r="S2" t="s">
        <v>453</v>
      </c>
      <c r="U2" t="s">
        <v>455</v>
      </c>
      <c r="W2" t="s">
        <v>457</v>
      </c>
      <c r="Z2" t="s">
        <v>459</v>
      </c>
      <c r="AC2" t="s">
        <v>461</v>
      </c>
      <c r="AE2" t="s">
        <v>465</v>
      </c>
      <c r="AH2" t="s">
        <v>677</v>
      </c>
    </row>
    <row r="3" spans="2:34">
      <c r="B3">
        <f>COUNTA(C3:C218)</f>
        <v>216</v>
      </c>
      <c r="C3" t="s">
        <v>0</v>
      </c>
      <c r="D3" t="s">
        <v>1</v>
      </c>
      <c r="F3" t="s">
        <v>0</v>
      </c>
      <c r="G3" t="s">
        <v>1</v>
      </c>
      <c r="H3">
        <v>1876.1908787194195</v>
      </c>
      <c r="I3" t="s">
        <v>0</v>
      </c>
      <c r="J3">
        <v>23.891372138541943</v>
      </c>
      <c r="K3" t="s">
        <v>0</v>
      </c>
      <c r="L3">
        <v>55.3</v>
      </c>
      <c r="M3" t="s">
        <v>0</v>
      </c>
      <c r="N3">
        <v>43</v>
      </c>
      <c r="O3" t="s">
        <v>0</v>
      </c>
      <c r="P3">
        <v>62.7</v>
      </c>
      <c r="Q3" t="s">
        <v>0</v>
      </c>
      <c r="R3">
        <v>0.80208154314827196</v>
      </c>
      <c r="S3" t="s">
        <v>0</v>
      </c>
      <c r="U3" t="s">
        <v>0</v>
      </c>
      <c r="W3" t="s">
        <v>0</v>
      </c>
      <c r="X3">
        <v>31627506</v>
      </c>
      <c r="Y3">
        <f>V3*10^6/X3</f>
        <v>0</v>
      </c>
      <c r="Z3" t="s">
        <v>0</v>
      </c>
      <c r="AB3">
        <f>AA3*10^6/X3</f>
        <v>0</v>
      </c>
      <c r="AC3" t="s">
        <v>0</v>
      </c>
      <c r="AE3" t="s">
        <v>0</v>
      </c>
      <c r="AG3" t="s">
        <v>0</v>
      </c>
      <c r="AH3">
        <v>26.8</v>
      </c>
    </row>
    <row r="4" spans="2:34">
      <c r="B4">
        <f>COUNT(E3:E218)</f>
        <v>140</v>
      </c>
      <c r="C4" t="s">
        <v>4</v>
      </c>
      <c r="D4" t="s">
        <v>5</v>
      </c>
      <c r="E4">
        <v>800.37144081900601</v>
      </c>
      <c r="F4" t="s">
        <v>4</v>
      </c>
      <c r="G4" t="s">
        <v>5</v>
      </c>
      <c r="H4">
        <v>9910.8100574682067</v>
      </c>
      <c r="I4" t="s">
        <v>4</v>
      </c>
      <c r="J4">
        <v>22.503089968633393</v>
      </c>
      <c r="K4" t="s">
        <v>4</v>
      </c>
      <c r="L4">
        <v>95.1</v>
      </c>
      <c r="M4" t="s">
        <v>4</v>
      </c>
      <c r="N4">
        <v>100</v>
      </c>
      <c r="O4" t="s">
        <v>4</v>
      </c>
      <c r="Q4" t="s">
        <v>4</v>
      </c>
      <c r="R4">
        <v>35.025263672269602</v>
      </c>
      <c r="S4" t="s">
        <v>4</v>
      </c>
      <c r="U4" t="s">
        <v>4</v>
      </c>
      <c r="V4">
        <v>10</v>
      </c>
      <c r="W4" t="s">
        <v>4</v>
      </c>
      <c r="X4">
        <v>2894475</v>
      </c>
      <c r="Y4">
        <f t="shared" ref="Y4:Y63" si="0">V4*10^6/X4</f>
        <v>3.454857962152031</v>
      </c>
      <c r="Z4" t="s">
        <v>4</v>
      </c>
      <c r="AA4">
        <v>32</v>
      </c>
      <c r="AB4">
        <f t="shared" ref="AB4:AB63" si="1">AA4*10^6/X4</f>
        <v>11.055545478886499</v>
      </c>
      <c r="AC4" t="s">
        <v>4</v>
      </c>
      <c r="AD4">
        <v>94.522739999999999</v>
      </c>
      <c r="AE4" t="s">
        <v>4</v>
      </c>
      <c r="AG4" t="s">
        <v>4</v>
      </c>
    </row>
    <row r="5" spans="2:34">
      <c r="B5">
        <f>COUNT(H3:H218)</f>
        <v>189</v>
      </c>
      <c r="C5" t="s">
        <v>6</v>
      </c>
      <c r="D5" t="s">
        <v>7</v>
      </c>
      <c r="E5">
        <v>1245.9921906210197</v>
      </c>
      <c r="F5" t="s">
        <v>6</v>
      </c>
      <c r="G5" t="s">
        <v>7</v>
      </c>
      <c r="H5">
        <v>13300.682025703685</v>
      </c>
      <c r="I5" t="s">
        <v>6</v>
      </c>
      <c r="J5">
        <v>10.648235825030296</v>
      </c>
      <c r="K5" t="s">
        <v>6</v>
      </c>
      <c r="L5">
        <v>83.6</v>
      </c>
      <c r="M5" t="s">
        <v>6</v>
      </c>
      <c r="N5">
        <v>100</v>
      </c>
      <c r="O5" t="s">
        <v>6</v>
      </c>
      <c r="Q5" t="s">
        <v>6</v>
      </c>
      <c r="R5">
        <v>7.2882443924459999</v>
      </c>
      <c r="S5" t="s">
        <v>6</v>
      </c>
      <c r="U5" t="s">
        <v>6</v>
      </c>
      <c r="V5">
        <v>94</v>
      </c>
      <c r="W5" t="s">
        <v>6</v>
      </c>
      <c r="X5">
        <v>38934334</v>
      </c>
      <c r="Y5">
        <f t="shared" si="0"/>
        <v>2.4143215086201293</v>
      </c>
      <c r="Z5" t="s">
        <v>6</v>
      </c>
      <c r="AA5">
        <v>1141</v>
      </c>
      <c r="AB5">
        <f t="shared" si="1"/>
        <v>29.305753631229443</v>
      </c>
      <c r="AC5" t="s">
        <v>6</v>
      </c>
      <c r="AD5">
        <v>106.22383000000001</v>
      </c>
      <c r="AE5" t="s">
        <v>6</v>
      </c>
      <c r="AF5">
        <v>2.5</v>
      </c>
      <c r="AG5" t="s">
        <v>6</v>
      </c>
      <c r="AH5">
        <v>5</v>
      </c>
    </row>
    <row r="6" spans="2:34">
      <c r="C6" t="s">
        <v>8</v>
      </c>
      <c r="D6" t="s">
        <v>9</v>
      </c>
      <c r="F6" t="s">
        <v>8</v>
      </c>
      <c r="G6" t="s">
        <v>9</v>
      </c>
      <c r="I6" t="s">
        <v>8</v>
      </c>
      <c r="K6" t="s">
        <v>8</v>
      </c>
      <c r="L6">
        <v>100</v>
      </c>
      <c r="M6" t="s">
        <v>8</v>
      </c>
      <c r="N6">
        <v>59.32891</v>
      </c>
      <c r="O6" t="s">
        <v>8</v>
      </c>
      <c r="Q6" t="s">
        <v>8</v>
      </c>
      <c r="S6" t="s">
        <v>8</v>
      </c>
      <c r="U6" t="s">
        <v>8</v>
      </c>
      <c r="W6" t="s">
        <v>8</v>
      </c>
      <c r="X6">
        <v>55434</v>
      </c>
      <c r="Y6">
        <f t="shared" si="0"/>
        <v>0</v>
      </c>
      <c r="Z6" t="s">
        <v>8</v>
      </c>
      <c r="AB6">
        <f t="shared" si="1"/>
        <v>0</v>
      </c>
      <c r="AC6" t="s">
        <v>8</v>
      </c>
      <c r="AE6" t="s">
        <v>8</v>
      </c>
      <c r="AG6" t="s">
        <v>8</v>
      </c>
    </row>
    <row r="7" spans="2:34">
      <c r="C7" t="s">
        <v>10</v>
      </c>
      <c r="D7" t="s">
        <v>11</v>
      </c>
      <c r="F7" t="s">
        <v>10</v>
      </c>
      <c r="G7" t="s">
        <v>11</v>
      </c>
      <c r="I7" t="s">
        <v>10</v>
      </c>
      <c r="J7">
        <v>0.52388755624026906</v>
      </c>
      <c r="K7" t="s">
        <v>10</v>
      </c>
      <c r="L7">
        <v>100</v>
      </c>
      <c r="M7" t="s">
        <v>10</v>
      </c>
      <c r="N7">
        <v>100</v>
      </c>
      <c r="O7" t="s">
        <v>10</v>
      </c>
      <c r="Q7" t="s">
        <v>10</v>
      </c>
      <c r="S7" t="s">
        <v>10</v>
      </c>
      <c r="U7" t="s">
        <v>10</v>
      </c>
      <c r="W7" t="s">
        <v>10</v>
      </c>
      <c r="X7">
        <v>72786</v>
      </c>
      <c r="Y7">
        <f t="shared" si="0"/>
        <v>0</v>
      </c>
      <c r="Z7" t="s">
        <v>10</v>
      </c>
      <c r="AB7">
        <f t="shared" si="1"/>
        <v>0</v>
      </c>
      <c r="AC7" t="s">
        <v>10</v>
      </c>
      <c r="AE7" t="s">
        <v>10</v>
      </c>
      <c r="AG7" t="s">
        <v>10</v>
      </c>
    </row>
    <row r="8" spans="2:34">
      <c r="C8" t="s">
        <v>12</v>
      </c>
      <c r="D8" t="s">
        <v>13</v>
      </c>
      <c r="E8">
        <v>654.90548059932269</v>
      </c>
      <c r="F8" t="s">
        <v>12</v>
      </c>
      <c r="G8" t="s">
        <v>13</v>
      </c>
      <c r="I8" t="s">
        <v>12</v>
      </c>
      <c r="K8" t="s">
        <v>12</v>
      </c>
      <c r="L8">
        <v>49</v>
      </c>
      <c r="M8" t="s">
        <v>12</v>
      </c>
      <c r="N8">
        <v>37</v>
      </c>
      <c r="O8" t="s">
        <v>12</v>
      </c>
      <c r="P8">
        <v>55.5</v>
      </c>
      <c r="Q8" t="s">
        <v>12</v>
      </c>
      <c r="R8">
        <v>22.967567647648199</v>
      </c>
      <c r="S8" t="s">
        <v>12</v>
      </c>
      <c r="U8" t="s">
        <v>12</v>
      </c>
      <c r="W8" t="s">
        <v>12</v>
      </c>
      <c r="X8">
        <v>24227524</v>
      </c>
      <c r="Y8">
        <f t="shared" si="0"/>
        <v>0</v>
      </c>
      <c r="Z8" t="s">
        <v>12</v>
      </c>
      <c r="AB8">
        <f t="shared" si="1"/>
        <v>0</v>
      </c>
      <c r="AC8" t="s">
        <v>12</v>
      </c>
      <c r="AE8" t="s">
        <v>12</v>
      </c>
      <c r="AG8" t="s">
        <v>12</v>
      </c>
      <c r="AH8">
        <v>14.2</v>
      </c>
    </row>
    <row r="9" spans="2:34">
      <c r="C9" t="s">
        <v>14</v>
      </c>
      <c r="D9" t="s">
        <v>15</v>
      </c>
      <c r="F9" t="s">
        <v>14</v>
      </c>
      <c r="G9" t="s">
        <v>15</v>
      </c>
      <c r="H9">
        <v>20297.300255201302</v>
      </c>
      <c r="I9" t="s">
        <v>14</v>
      </c>
      <c r="J9">
        <v>2.2837342736160138</v>
      </c>
      <c r="K9" t="s">
        <v>14</v>
      </c>
      <c r="L9">
        <v>97.9</v>
      </c>
      <c r="M9" t="s">
        <v>14</v>
      </c>
      <c r="N9">
        <v>90.875439999999998</v>
      </c>
      <c r="O9" t="s">
        <v>14</v>
      </c>
      <c r="Q9" t="s">
        <v>14</v>
      </c>
      <c r="R9">
        <v>80.199477974307001</v>
      </c>
      <c r="S9" t="s">
        <v>14</v>
      </c>
      <c r="U9" t="s">
        <v>14</v>
      </c>
      <c r="W9" t="s">
        <v>14</v>
      </c>
      <c r="X9">
        <v>90900</v>
      </c>
      <c r="Y9">
        <f t="shared" si="0"/>
        <v>0</v>
      </c>
      <c r="Z9" t="s">
        <v>14</v>
      </c>
      <c r="AB9">
        <f t="shared" si="1"/>
        <v>0</v>
      </c>
      <c r="AC9" t="s">
        <v>14</v>
      </c>
      <c r="AE9" t="s">
        <v>14</v>
      </c>
      <c r="AG9" t="s">
        <v>14</v>
      </c>
    </row>
    <row r="10" spans="2:34">
      <c r="C10" t="s">
        <v>16</v>
      </c>
      <c r="D10" t="s">
        <v>17</v>
      </c>
      <c r="E10">
        <v>1894.6178719302022</v>
      </c>
      <c r="F10" t="s">
        <v>16</v>
      </c>
      <c r="G10" t="s">
        <v>17</v>
      </c>
      <c r="I10" t="s">
        <v>16</v>
      </c>
      <c r="J10">
        <v>7.3845899680902436</v>
      </c>
      <c r="K10" t="s">
        <v>16</v>
      </c>
      <c r="L10">
        <v>99.1</v>
      </c>
      <c r="M10" t="s">
        <v>16</v>
      </c>
      <c r="N10">
        <v>99.8</v>
      </c>
      <c r="O10" t="s">
        <v>16</v>
      </c>
      <c r="P10">
        <v>16.7</v>
      </c>
      <c r="Q10" t="s">
        <v>16</v>
      </c>
      <c r="R10">
        <v>59.449954411205503</v>
      </c>
      <c r="S10" t="s">
        <v>16</v>
      </c>
      <c r="U10" t="s">
        <v>16</v>
      </c>
      <c r="V10">
        <v>509</v>
      </c>
      <c r="W10" t="s">
        <v>16</v>
      </c>
      <c r="X10">
        <v>42980026</v>
      </c>
      <c r="Y10">
        <f t="shared" si="0"/>
        <v>11.842710379002563</v>
      </c>
      <c r="Z10" t="s">
        <v>16</v>
      </c>
      <c r="AA10">
        <v>8588</v>
      </c>
      <c r="AB10">
        <f t="shared" si="1"/>
        <v>199.81374604100984</v>
      </c>
      <c r="AC10" t="s">
        <v>16</v>
      </c>
      <c r="AD10">
        <v>100.87737</v>
      </c>
      <c r="AE10" t="s">
        <v>16</v>
      </c>
      <c r="AG10" t="s">
        <v>16</v>
      </c>
      <c r="AH10">
        <v>5</v>
      </c>
    </row>
    <row r="11" spans="2:34">
      <c r="C11" t="s">
        <v>18</v>
      </c>
      <c r="D11" t="s">
        <v>19</v>
      </c>
      <c r="E11">
        <v>969.30979028083755</v>
      </c>
      <c r="F11" t="s">
        <v>18</v>
      </c>
      <c r="G11" t="s">
        <v>19</v>
      </c>
      <c r="H11">
        <v>7473.0606783947169</v>
      </c>
      <c r="I11" t="s">
        <v>18</v>
      </c>
      <c r="J11">
        <v>20.740368596828304</v>
      </c>
      <c r="K11" t="s">
        <v>18</v>
      </c>
      <c r="L11">
        <v>100</v>
      </c>
      <c r="M11" t="s">
        <v>18</v>
      </c>
      <c r="N11">
        <v>100</v>
      </c>
      <c r="O11" t="s">
        <v>18</v>
      </c>
      <c r="P11">
        <v>14.4</v>
      </c>
      <c r="Q11" t="s">
        <v>18</v>
      </c>
      <c r="R11">
        <v>58.265829128629697</v>
      </c>
      <c r="S11" t="s">
        <v>18</v>
      </c>
      <c r="T11">
        <v>0.23685999999999999</v>
      </c>
      <c r="U11" t="s">
        <v>18</v>
      </c>
      <c r="V11">
        <v>121</v>
      </c>
      <c r="W11" t="s">
        <v>18</v>
      </c>
      <c r="X11">
        <v>3006154</v>
      </c>
      <c r="Y11">
        <f t="shared" si="0"/>
        <v>40.250765596173714</v>
      </c>
      <c r="Z11" t="s">
        <v>18</v>
      </c>
      <c r="AA11">
        <v>50</v>
      </c>
      <c r="AB11">
        <f t="shared" si="1"/>
        <v>16.632547767013932</v>
      </c>
      <c r="AC11" t="s">
        <v>18</v>
      </c>
      <c r="AE11" t="s">
        <v>18</v>
      </c>
      <c r="AG11" t="s">
        <v>18</v>
      </c>
      <c r="AH11">
        <v>5.8</v>
      </c>
    </row>
    <row r="12" spans="2:34">
      <c r="C12" t="s">
        <v>20</v>
      </c>
      <c r="D12" t="s">
        <v>21</v>
      </c>
      <c r="F12" t="s">
        <v>20</v>
      </c>
      <c r="G12" t="s">
        <v>21</v>
      </c>
      <c r="I12" t="s">
        <v>20</v>
      </c>
      <c r="K12" t="s">
        <v>20</v>
      </c>
      <c r="L12">
        <v>98.1</v>
      </c>
      <c r="M12" t="s">
        <v>20</v>
      </c>
      <c r="N12">
        <v>90.875439999999998</v>
      </c>
      <c r="O12" t="s">
        <v>20</v>
      </c>
      <c r="Q12" t="s">
        <v>20</v>
      </c>
      <c r="R12">
        <v>117.917505389664</v>
      </c>
      <c r="S12" t="s">
        <v>20</v>
      </c>
      <c r="U12" t="s">
        <v>20</v>
      </c>
      <c r="W12" t="s">
        <v>20</v>
      </c>
      <c r="X12">
        <v>103441</v>
      </c>
      <c r="Y12">
        <f t="shared" si="0"/>
        <v>0</v>
      </c>
      <c r="Z12" t="s">
        <v>20</v>
      </c>
      <c r="AB12">
        <f t="shared" si="1"/>
        <v>0</v>
      </c>
      <c r="AC12" t="s">
        <v>20</v>
      </c>
      <c r="AE12" t="s">
        <v>20</v>
      </c>
      <c r="AG12" t="s">
        <v>20</v>
      </c>
    </row>
    <row r="13" spans="2:34">
      <c r="C13" t="s">
        <v>22</v>
      </c>
      <c r="D13" t="s">
        <v>23</v>
      </c>
      <c r="E13">
        <v>5586.3379773627194</v>
      </c>
      <c r="F13" t="s">
        <v>22</v>
      </c>
      <c r="G13" t="s">
        <v>23</v>
      </c>
      <c r="H13">
        <v>42845.49131837723</v>
      </c>
      <c r="I13" t="s">
        <v>22</v>
      </c>
      <c r="J13">
        <v>2.4811148507909881</v>
      </c>
      <c r="K13" t="s">
        <v>22</v>
      </c>
      <c r="L13">
        <v>100</v>
      </c>
      <c r="M13" t="s">
        <v>22</v>
      </c>
      <c r="N13">
        <v>100</v>
      </c>
      <c r="O13" t="s">
        <v>22</v>
      </c>
      <c r="Q13" t="s">
        <v>22</v>
      </c>
      <c r="R13">
        <v>160.75204527390099</v>
      </c>
      <c r="S13" t="s">
        <v>22</v>
      </c>
      <c r="U13" t="s">
        <v>22</v>
      </c>
      <c r="V13">
        <v>1988</v>
      </c>
      <c r="W13" t="s">
        <v>22</v>
      </c>
      <c r="X13">
        <v>23470118</v>
      </c>
      <c r="Y13">
        <f t="shared" si="0"/>
        <v>84.703451427044385</v>
      </c>
      <c r="Z13" t="s">
        <v>22</v>
      </c>
      <c r="AB13">
        <f t="shared" si="1"/>
        <v>0</v>
      </c>
      <c r="AC13" t="s">
        <v>22</v>
      </c>
      <c r="AE13" t="s">
        <v>22</v>
      </c>
      <c r="AG13" t="s">
        <v>22</v>
      </c>
    </row>
    <row r="14" spans="2:34">
      <c r="C14" t="s">
        <v>24</v>
      </c>
      <c r="D14" t="s">
        <v>25</v>
      </c>
      <c r="E14">
        <v>3917.8474828628291</v>
      </c>
      <c r="F14" t="s">
        <v>24</v>
      </c>
      <c r="G14" t="s">
        <v>25</v>
      </c>
      <c r="H14">
        <v>44037.874320360344</v>
      </c>
      <c r="I14" t="s">
        <v>24</v>
      </c>
      <c r="J14">
        <v>1.4333834219970383</v>
      </c>
      <c r="K14" t="s">
        <v>24</v>
      </c>
      <c r="L14">
        <v>100</v>
      </c>
      <c r="M14" t="s">
        <v>24</v>
      </c>
      <c r="N14">
        <v>100</v>
      </c>
      <c r="O14" t="s">
        <v>24</v>
      </c>
      <c r="Q14" t="s">
        <v>24</v>
      </c>
      <c r="R14">
        <v>119.43897437168999</v>
      </c>
      <c r="S14" t="s">
        <v>24</v>
      </c>
      <c r="T14">
        <v>2.8128899999999999</v>
      </c>
      <c r="U14" t="s">
        <v>24</v>
      </c>
      <c r="V14">
        <v>2092</v>
      </c>
      <c r="W14" t="s">
        <v>24</v>
      </c>
      <c r="X14">
        <v>8545908</v>
      </c>
      <c r="Y14">
        <f t="shared" si="0"/>
        <v>244.79552085044679</v>
      </c>
      <c r="Z14" t="s">
        <v>24</v>
      </c>
      <c r="AA14">
        <v>11582</v>
      </c>
      <c r="AB14">
        <f t="shared" si="1"/>
        <v>1355.2685097943952</v>
      </c>
      <c r="AC14" t="s">
        <v>24</v>
      </c>
      <c r="AD14">
        <v>97.865070000000003</v>
      </c>
      <c r="AE14" t="s">
        <v>24</v>
      </c>
      <c r="AG14" t="s">
        <v>24</v>
      </c>
    </row>
    <row r="15" spans="2:34">
      <c r="C15" t="s">
        <v>26</v>
      </c>
      <c r="D15" t="s">
        <v>27</v>
      </c>
      <c r="E15">
        <v>1474.003432800587</v>
      </c>
      <c r="F15" t="s">
        <v>26</v>
      </c>
      <c r="G15" t="s">
        <v>27</v>
      </c>
      <c r="H15">
        <v>16593.18876004823</v>
      </c>
      <c r="I15" t="s">
        <v>26</v>
      </c>
      <c r="J15">
        <v>5.6608104855878709</v>
      </c>
      <c r="K15" t="s">
        <v>26</v>
      </c>
      <c r="L15">
        <v>87</v>
      </c>
      <c r="M15" t="s">
        <v>26</v>
      </c>
      <c r="N15">
        <v>100</v>
      </c>
      <c r="O15" t="s">
        <v>26</v>
      </c>
      <c r="Q15" t="s">
        <v>26</v>
      </c>
      <c r="R15">
        <v>35.143660774466802</v>
      </c>
      <c r="S15" t="s">
        <v>26</v>
      </c>
      <c r="T15">
        <v>0.21140999999999999</v>
      </c>
      <c r="U15" t="s">
        <v>26</v>
      </c>
      <c r="V15">
        <v>168</v>
      </c>
      <c r="W15" t="s">
        <v>26</v>
      </c>
      <c r="X15">
        <v>9535079</v>
      </c>
      <c r="Y15">
        <f t="shared" si="0"/>
        <v>17.619151346307671</v>
      </c>
      <c r="Z15" t="s">
        <v>26</v>
      </c>
      <c r="AA15">
        <v>591</v>
      </c>
      <c r="AB15">
        <f t="shared" si="1"/>
        <v>61.981657414689487</v>
      </c>
      <c r="AC15" t="s">
        <v>26</v>
      </c>
      <c r="AD15">
        <v>88.089410000000001</v>
      </c>
      <c r="AE15" t="s">
        <v>26</v>
      </c>
      <c r="AG15" t="s">
        <v>26</v>
      </c>
      <c r="AH15">
        <v>5</v>
      </c>
    </row>
    <row r="16" spans="2:34">
      <c r="C16" t="s">
        <v>28</v>
      </c>
      <c r="D16" t="s">
        <v>29</v>
      </c>
      <c r="F16" t="s">
        <v>28</v>
      </c>
      <c r="G16" t="s">
        <v>29</v>
      </c>
      <c r="H16">
        <v>22490.230949075769</v>
      </c>
      <c r="I16" t="s">
        <v>28</v>
      </c>
      <c r="J16">
        <v>1.9022896114983294</v>
      </c>
      <c r="K16" t="s">
        <v>28</v>
      </c>
      <c r="L16">
        <v>98.4</v>
      </c>
      <c r="M16" t="s">
        <v>28</v>
      </c>
      <c r="N16">
        <v>100</v>
      </c>
      <c r="O16" t="s">
        <v>28</v>
      </c>
      <c r="Q16" t="s">
        <v>28</v>
      </c>
      <c r="R16">
        <v>110.556489732149</v>
      </c>
      <c r="S16" t="s">
        <v>28</v>
      </c>
      <c r="U16" t="s">
        <v>28</v>
      </c>
      <c r="V16">
        <v>2</v>
      </c>
      <c r="W16" t="s">
        <v>28</v>
      </c>
      <c r="X16">
        <v>383054</v>
      </c>
      <c r="Y16">
        <f t="shared" si="0"/>
        <v>5.2211959671482351</v>
      </c>
      <c r="Z16" t="s">
        <v>28</v>
      </c>
      <c r="AB16">
        <f t="shared" si="1"/>
        <v>0</v>
      </c>
      <c r="AC16" t="s">
        <v>28</v>
      </c>
      <c r="AE16" t="s">
        <v>28</v>
      </c>
      <c r="AG16" t="s">
        <v>28</v>
      </c>
    </row>
    <row r="17" spans="3:34">
      <c r="C17" t="s">
        <v>30</v>
      </c>
      <c r="D17" t="s">
        <v>31</v>
      </c>
      <c r="E17">
        <v>10171.681017202116</v>
      </c>
      <c r="F17" t="s">
        <v>30</v>
      </c>
      <c r="G17" t="s">
        <v>31</v>
      </c>
      <c r="H17">
        <v>41931.508630565892</v>
      </c>
      <c r="I17" t="s">
        <v>30</v>
      </c>
      <c r="K17" t="s">
        <v>30</v>
      </c>
      <c r="L17">
        <v>100</v>
      </c>
      <c r="M17" t="s">
        <v>30</v>
      </c>
      <c r="N17">
        <v>97.697829999999996</v>
      </c>
      <c r="O17" t="s">
        <v>30</v>
      </c>
      <c r="Q17" t="s">
        <v>30</v>
      </c>
      <c r="S17" t="s">
        <v>30</v>
      </c>
      <c r="T17">
        <v>4.1959999999999997E-2</v>
      </c>
      <c r="U17" t="s">
        <v>30</v>
      </c>
      <c r="V17">
        <v>6</v>
      </c>
      <c r="W17" t="s">
        <v>30</v>
      </c>
      <c r="X17">
        <v>1361930</v>
      </c>
      <c r="Y17">
        <f t="shared" si="0"/>
        <v>4.4055127649732366</v>
      </c>
      <c r="Z17" t="s">
        <v>30</v>
      </c>
      <c r="AB17">
        <f t="shared" si="1"/>
        <v>0</v>
      </c>
      <c r="AC17" t="s">
        <v>30</v>
      </c>
      <c r="AE17" t="s">
        <v>30</v>
      </c>
      <c r="AG17" t="s">
        <v>30</v>
      </c>
    </row>
    <row r="18" spans="3:34">
      <c r="C18" t="s">
        <v>32</v>
      </c>
      <c r="D18" t="s">
        <v>33</v>
      </c>
      <c r="E18">
        <v>215.51671949968832</v>
      </c>
      <c r="F18" t="s">
        <v>32</v>
      </c>
      <c r="G18" t="s">
        <v>33</v>
      </c>
      <c r="H18">
        <v>2843.2350442684074</v>
      </c>
      <c r="I18" t="s">
        <v>32</v>
      </c>
      <c r="J18">
        <v>16.276070808657042</v>
      </c>
      <c r="K18" t="s">
        <v>32</v>
      </c>
      <c r="L18">
        <v>86.9</v>
      </c>
      <c r="M18" t="s">
        <v>32</v>
      </c>
      <c r="N18">
        <v>59.6</v>
      </c>
      <c r="O18" t="s">
        <v>32</v>
      </c>
      <c r="P18">
        <v>55.1</v>
      </c>
      <c r="Q18" t="s">
        <v>32</v>
      </c>
      <c r="R18">
        <v>9.2368622343202098</v>
      </c>
      <c r="S18" t="s">
        <v>32</v>
      </c>
      <c r="U18" t="s">
        <v>32</v>
      </c>
      <c r="V18">
        <v>44</v>
      </c>
      <c r="W18" t="s">
        <v>32</v>
      </c>
      <c r="X18">
        <v>159077513</v>
      </c>
      <c r="Y18">
        <f t="shared" si="0"/>
        <v>0.2765947189531433</v>
      </c>
      <c r="Z18" t="s">
        <v>32</v>
      </c>
      <c r="AA18">
        <v>7305</v>
      </c>
      <c r="AB18">
        <f t="shared" si="1"/>
        <v>45.921009589834362</v>
      </c>
      <c r="AC18" t="s">
        <v>32</v>
      </c>
      <c r="AE18" t="s">
        <v>32</v>
      </c>
      <c r="AF18">
        <v>52.3</v>
      </c>
      <c r="AG18" t="s">
        <v>32</v>
      </c>
      <c r="AH18">
        <v>16.399999999999999</v>
      </c>
    </row>
    <row r="19" spans="3:34">
      <c r="C19" t="s">
        <v>34</v>
      </c>
      <c r="D19" t="s">
        <v>35</v>
      </c>
      <c r="F19" t="s">
        <v>34</v>
      </c>
      <c r="G19" t="s">
        <v>35</v>
      </c>
      <c r="H19">
        <v>15339.405824731763</v>
      </c>
      <c r="I19" t="s">
        <v>34</v>
      </c>
      <c r="K19" t="s">
        <v>34</v>
      </c>
      <c r="L19">
        <v>99.7</v>
      </c>
      <c r="M19" t="s">
        <v>34</v>
      </c>
      <c r="N19">
        <v>90.875439999999998</v>
      </c>
      <c r="O19" t="s">
        <v>34</v>
      </c>
      <c r="Q19" t="s">
        <v>34</v>
      </c>
      <c r="R19">
        <v>42.604467013814201</v>
      </c>
      <c r="S19" t="s">
        <v>34</v>
      </c>
      <c r="U19" t="s">
        <v>34</v>
      </c>
      <c r="V19">
        <v>1</v>
      </c>
      <c r="W19" t="s">
        <v>34</v>
      </c>
      <c r="X19">
        <v>283380</v>
      </c>
      <c r="Y19">
        <f t="shared" si="0"/>
        <v>3.5288305455572022</v>
      </c>
      <c r="Z19" t="s">
        <v>34</v>
      </c>
      <c r="AB19">
        <f t="shared" si="1"/>
        <v>0</v>
      </c>
      <c r="AC19" t="s">
        <v>34</v>
      </c>
      <c r="AE19" t="s">
        <v>34</v>
      </c>
      <c r="AF19">
        <v>10.7</v>
      </c>
      <c r="AG19" t="s">
        <v>34</v>
      </c>
      <c r="AH19">
        <v>5</v>
      </c>
    </row>
    <row r="20" spans="3:34">
      <c r="C20" t="s">
        <v>36</v>
      </c>
      <c r="D20" t="s">
        <v>37</v>
      </c>
      <c r="E20">
        <v>2881.5064441157824</v>
      </c>
      <c r="F20" t="s">
        <v>36</v>
      </c>
      <c r="G20" t="s">
        <v>37</v>
      </c>
      <c r="H20">
        <v>17084.824256862412</v>
      </c>
      <c r="I20" t="s">
        <v>36</v>
      </c>
      <c r="J20">
        <v>8.0897658370303809</v>
      </c>
      <c r="K20" t="s">
        <v>36</v>
      </c>
      <c r="L20">
        <v>99.7</v>
      </c>
      <c r="M20" t="s">
        <v>36</v>
      </c>
      <c r="N20">
        <v>100</v>
      </c>
      <c r="O20" t="s">
        <v>36</v>
      </c>
      <c r="Q20" t="s">
        <v>36</v>
      </c>
      <c r="S20" t="s">
        <v>36</v>
      </c>
      <c r="T20">
        <v>0.67357999999999996</v>
      </c>
      <c r="U20" t="s">
        <v>36</v>
      </c>
      <c r="V20">
        <v>652</v>
      </c>
      <c r="W20" t="s">
        <v>36</v>
      </c>
      <c r="X20">
        <v>9470000</v>
      </c>
      <c r="Y20">
        <f t="shared" si="0"/>
        <v>68.848996832101378</v>
      </c>
      <c r="Z20" t="s">
        <v>36</v>
      </c>
      <c r="AA20">
        <v>7796</v>
      </c>
      <c r="AB20">
        <f t="shared" si="1"/>
        <v>823.23125659978882</v>
      </c>
      <c r="AC20" t="s">
        <v>36</v>
      </c>
      <c r="AD20">
        <v>98.811430000000001</v>
      </c>
      <c r="AE20" t="s">
        <v>36</v>
      </c>
      <c r="AF20">
        <v>3.2</v>
      </c>
      <c r="AG20" t="s">
        <v>36</v>
      </c>
    </row>
    <row r="21" spans="3:34">
      <c r="C21" t="s">
        <v>38</v>
      </c>
      <c r="D21" t="s">
        <v>39</v>
      </c>
      <c r="E21">
        <v>5038.9842738193784</v>
      </c>
      <c r="F21" t="s">
        <v>38</v>
      </c>
      <c r="G21" t="s">
        <v>39</v>
      </c>
      <c r="H21">
        <v>40432.95693840977</v>
      </c>
      <c r="I21" t="s">
        <v>38</v>
      </c>
      <c r="J21">
        <v>0.79163333798274393</v>
      </c>
      <c r="K21" t="s">
        <v>38</v>
      </c>
      <c r="L21">
        <v>100</v>
      </c>
      <c r="M21" t="s">
        <v>38</v>
      </c>
      <c r="N21">
        <v>100</v>
      </c>
      <c r="O21" t="s">
        <v>38</v>
      </c>
      <c r="Q21" t="s">
        <v>38</v>
      </c>
      <c r="R21">
        <v>93.907624540391197</v>
      </c>
      <c r="S21" t="s">
        <v>38</v>
      </c>
      <c r="T21">
        <v>2.2808000000000002</v>
      </c>
      <c r="U21" t="s">
        <v>38</v>
      </c>
      <c r="V21">
        <v>889</v>
      </c>
      <c r="W21" t="s">
        <v>38</v>
      </c>
      <c r="X21">
        <v>11231213</v>
      </c>
      <c r="Y21">
        <f t="shared" si="0"/>
        <v>79.15440656320915</v>
      </c>
      <c r="Z21" t="s">
        <v>38</v>
      </c>
      <c r="AA21">
        <v>10848</v>
      </c>
      <c r="AB21">
        <f t="shared" si="1"/>
        <v>965.87964274206183</v>
      </c>
      <c r="AC21" t="s">
        <v>38</v>
      </c>
      <c r="AD21">
        <v>89.537300000000002</v>
      </c>
      <c r="AE21" t="s">
        <v>38</v>
      </c>
      <c r="AG21" t="s">
        <v>38</v>
      </c>
    </row>
    <row r="22" spans="3:34">
      <c r="C22" t="s">
        <v>40</v>
      </c>
      <c r="D22" t="s">
        <v>41</v>
      </c>
      <c r="F22" t="s">
        <v>40</v>
      </c>
      <c r="G22" t="s">
        <v>41</v>
      </c>
      <c r="H22">
        <v>7921.2638467464112</v>
      </c>
      <c r="I22" t="s">
        <v>40</v>
      </c>
      <c r="J22">
        <v>15.336521682304493</v>
      </c>
      <c r="K22" t="s">
        <v>40</v>
      </c>
      <c r="L22">
        <v>99.5</v>
      </c>
      <c r="M22" t="s">
        <v>40</v>
      </c>
      <c r="N22">
        <v>100</v>
      </c>
      <c r="O22" t="s">
        <v>40</v>
      </c>
      <c r="P22">
        <v>10.8</v>
      </c>
      <c r="Q22" t="s">
        <v>40</v>
      </c>
      <c r="R22">
        <v>42.394025975173001</v>
      </c>
      <c r="S22" t="s">
        <v>40</v>
      </c>
      <c r="U22" t="s">
        <v>40</v>
      </c>
      <c r="W22" t="s">
        <v>40</v>
      </c>
      <c r="X22">
        <v>351706</v>
      </c>
      <c r="Y22">
        <f t="shared" si="0"/>
        <v>0</v>
      </c>
      <c r="Z22" t="s">
        <v>40</v>
      </c>
      <c r="AB22">
        <f t="shared" si="1"/>
        <v>0</v>
      </c>
      <c r="AC22" t="s">
        <v>40</v>
      </c>
      <c r="AD22">
        <v>101.71168</v>
      </c>
      <c r="AE22" t="s">
        <v>40</v>
      </c>
      <c r="AG22" t="s">
        <v>40</v>
      </c>
      <c r="AH22">
        <v>6.2</v>
      </c>
    </row>
    <row r="23" spans="3:34">
      <c r="C23" t="s">
        <v>42</v>
      </c>
      <c r="D23" t="s">
        <v>43</v>
      </c>
      <c r="E23">
        <v>393.38381466334027</v>
      </c>
      <c r="F23" t="s">
        <v>42</v>
      </c>
      <c r="G23" t="s">
        <v>43</v>
      </c>
      <c r="H23">
        <v>1866.5593811674028</v>
      </c>
      <c r="I23" t="s">
        <v>42</v>
      </c>
      <c r="J23">
        <v>24.020605603719062</v>
      </c>
      <c r="K23" t="s">
        <v>42</v>
      </c>
      <c r="L23">
        <v>77.900000000000006</v>
      </c>
      <c r="M23" t="s">
        <v>42</v>
      </c>
      <c r="N23">
        <v>38.4</v>
      </c>
      <c r="O23" t="s">
        <v>42</v>
      </c>
      <c r="P23">
        <v>61.5</v>
      </c>
      <c r="Q23" t="s">
        <v>42</v>
      </c>
      <c r="R23">
        <v>4.32971856501318</v>
      </c>
      <c r="S23" t="s">
        <v>42</v>
      </c>
      <c r="U23" t="s">
        <v>42</v>
      </c>
      <c r="W23" t="s">
        <v>42</v>
      </c>
      <c r="X23">
        <v>10598482</v>
      </c>
      <c r="Y23">
        <f t="shared" si="0"/>
        <v>0</v>
      </c>
      <c r="Z23" t="s">
        <v>42</v>
      </c>
      <c r="AB23">
        <f t="shared" si="1"/>
        <v>0</v>
      </c>
      <c r="AC23" t="s">
        <v>42</v>
      </c>
      <c r="AD23">
        <v>75.685410000000005</v>
      </c>
      <c r="AE23" t="s">
        <v>42</v>
      </c>
      <c r="AF23">
        <v>31.9</v>
      </c>
      <c r="AG23" t="s">
        <v>42</v>
      </c>
      <c r="AH23">
        <v>7.5</v>
      </c>
    </row>
    <row r="24" spans="3:34">
      <c r="C24" t="s">
        <v>44</v>
      </c>
      <c r="D24" t="s">
        <v>45</v>
      </c>
      <c r="F24" t="s">
        <v>44</v>
      </c>
      <c r="G24" t="s">
        <v>45</v>
      </c>
      <c r="H24">
        <v>50669.314769699624</v>
      </c>
      <c r="I24" t="s">
        <v>44</v>
      </c>
      <c r="K24" t="s">
        <v>44</v>
      </c>
      <c r="M24" t="s">
        <v>44</v>
      </c>
      <c r="N24">
        <v>100</v>
      </c>
      <c r="O24" t="s">
        <v>44</v>
      </c>
      <c r="Q24" t="s">
        <v>44</v>
      </c>
      <c r="S24" t="s">
        <v>44</v>
      </c>
      <c r="T24">
        <v>0.22606000000000001</v>
      </c>
      <c r="U24" t="s">
        <v>44</v>
      </c>
      <c r="W24" t="s">
        <v>44</v>
      </c>
      <c r="X24">
        <v>65181</v>
      </c>
      <c r="Y24">
        <f t="shared" si="0"/>
        <v>0</v>
      </c>
      <c r="Z24" t="s">
        <v>44</v>
      </c>
      <c r="AB24">
        <f t="shared" si="1"/>
        <v>0</v>
      </c>
      <c r="AC24" t="s">
        <v>44</v>
      </c>
      <c r="AD24">
        <v>88.943489999999997</v>
      </c>
      <c r="AE24" t="s">
        <v>44</v>
      </c>
      <c r="AG24" t="s">
        <v>44</v>
      </c>
    </row>
    <row r="25" spans="3:34">
      <c r="C25" t="s">
        <v>46</v>
      </c>
      <c r="D25" t="s">
        <v>47</v>
      </c>
      <c r="F25" t="s">
        <v>46</v>
      </c>
      <c r="G25" t="s">
        <v>47</v>
      </c>
      <c r="H25">
        <v>7167.5262109404657</v>
      </c>
      <c r="I25" t="s">
        <v>46</v>
      </c>
      <c r="J25">
        <v>16.98987815744421</v>
      </c>
      <c r="K25" t="s">
        <v>46</v>
      </c>
      <c r="L25">
        <v>100</v>
      </c>
      <c r="M25" t="s">
        <v>46</v>
      </c>
      <c r="N25">
        <v>75.562560000000005</v>
      </c>
      <c r="O25" t="s">
        <v>46</v>
      </c>
      <c r="Q25" t="s">
        <v>46</v>
      </c>
      <c r="R25">
        <v>22.181666041492299</v>
      </c>
      <c r="S25" t="s">
        <v>46</v>
      </c>
      <c r="U25" t="s">
        <v>46</v>
      </c>
      <c r="W25" t="s">
        <v>46</v>
      </c>
      <c r="X25">
        <v>765008</v>
      </c>
      <c r="Y25">
        <f t="shared" si="0"/>
        <v>0</v>
      </c>
      <c r="Z25" t="s">
        <v>46</v>
      </c>
      <c r="AB25">
        <f t="shared" si="1"/>
        <v>0</v>
      </c>
      <c r="AC25" t="s">
        <v>46</v>
      </c>
      <c r="AD25">
        <v>97.698260000000005</v>
      </c>
      <c r="AE25" t="s">
        <v>46</v>
      </c>
      <c r="AG25" t="s">
        <v>46</v>
      </c>
    </row>
    <row r="26" spans="3:34">
      <c r="C26" t="s">
        <v>48</v>
      </c>
      <c r="D26" t="s">
        <v>49</v>
      </c>
      <c r="E26">
        <v>785.51703852650564</v>
      </c>
      <c r="F26" t="s">
        <v>48</v>
      </c>
      <c r="G26" t="s">
        <v>49</v>
      </c>
      <c r="H26">
        <v>6090.8905907736089</v>
      </c>
      <c r="I26" t="s">
        <v>48</v>
      </c>
      <c r="J26">
        <v>13.283470501697314</v>
      </c>
      <c r="K26" t="s">
        <v>48</v>
      </c>
      <c r="L26">
        <v>90</v>
      </c>
      <c r="M26" t="s">
        <v>48</v>
      </c>
      <c r="N26">
        <v>90.5</v>
      </c>
      <c r="O26" t="s">
        <v>48</v>
      </c>
      <c r="P26">
        <v>43.5</v>
      </c>
      <c r="Q26" t="s">
        <v>48</v>
      </c>
      <c r="R26">
        <v>34.711928995102298</v>
      </c>
      <c r="S26" t="s">
        <v>48</v>
      </c>
      <c r="U26" t="s">
        <v>48</v>
      </c>
      <c r="V26">
        <v>9</v>
      </c>
      <c r="W26" t="s">
        <v>48</v>
      </c>
      <c r="X26">
        <v>10561887</v>
      </c>
      <c r="Y26">
        <f t="shared" si="0"/>
        <v>0.85212045915658818</v>
      </c>
      <c r="Z26" t="s">
        <v>48</v>
      </c>
      <c r="AB26">
        <f t="shared" si="1"/>
        <v>0</v>
      </c>
      <c r="AC26" t="s">
        <v>48</v>
      </c>
      <c r="AD26">
        <v>96.0107</v>
      </c>
      <c r="AE26" t="s">
        <v>48</v>
      </c>
      <c r="AG26" t="s">
        <v>48</v>
      </c>
      <c r="AH26">
        <v>15.9</v>
      </c>
    </row>
    <row r="27" spans="3:34">
      <c r="C27" t="s">
        <v>50</v>
      </c>
      <c r="D27" t="s">
        <v>51</v>
      </c>
      <c r="E27">
        <v>1687.9686928293806</v>
      </c>
      <c r="F27" t="s">
        <v>50</v>
      </c>
      <c r="G27" t="s">
        <v>51</v>
      </c>
      <c r="H27">
        <v>9579.7321440334072</v>
      </c>
      <c r="I27" t="s">
        <v>50</v>
      </c>
      <c r="J27">
        <v>8.2867660786008486</v>
      </c>
      <c r="K27" t="s">
        <v>50</v>
      </c>
      <c r="L27">
        <v>99.9</v>
      </c>
      <c r="M27" t="s">
        <v>50</v>
      </c>
      <c r="N27">
        <v>100</v>
      </c>
      <c r="O27" t="s">
        <v>50</v>
      </c>
      <c r="Q27" t="s">
        <v>50</v>
      </c>
      <c r="R27">
        <v>43.973421058149803</v>
      </c>
      <c r="S27" t="s">
        <v>50</v>
      </c>
      <c r="T27">
        <v>0.32721</v>
      </c>
      <c r="U27" t="s">
        <v>50</v>
      </c>
      <c r="V27">
        <v>41</v>
      </c>
      <c r="W27" t="s">
        <v>50</v>
      </c>
      <c r="X27">
        <v>3817554</v>
      </c>
      <c r="Y27">
        <f t="shared" si="0"/>
        <v>10.739861178126098</v>
      </c>
      <c r="Z27" t="s">
        <v>50</v>
      </c>
      <c r="AA27">
        <v>34</v>
      </c>
      <c r="AB27">
        <f t="shared" si="1"/>
        <v>8.9062263428362769</v>
      </c>
      <c r="AC27" t="s">
        <v>50</v>
      </c>
      <c r="AE27" t="s">
        <v>50</v>
      </c>
      <c r="AF27">
        <v>3.5</v>
      </c>
      <c r="AG27" t="s">
        <v>50</v>
      </c>
    </row>
    <row r="28" spans="3:34">
      <c r="C28" t="s">
        <v>52</v>
      </c>
      <c r="D28" t="s">
        <v>53</v>
      </c>
      <c r="E28">
        <v>1098.3588405291039</v>
      </c>
      <c r="F28" t="s">
        <v>52</v>
      </c>
      <c r="G28" t="s">
        <v>53</v>
      </c>
      <c r="H28">
        <v>15002.260140424605</v>
      </c>
      <c r="I28" t="s">
        <v>52</v>
      </c>
      <c r="J28">
        <v>2.6094329081838294</v>
      </c>
      <c r="K28" t="s">
        <v>52</v>
      </c>
      <c r="L28">
        <v>96.2</v>
      </c>
      <c r="M28" t="s">
        <v>52</v>
      </c>
      <c r="N28">
        <v>53.24</v>
      </c>
      <c r="O28" t="s">
        <v>52</v>
      </c>
      <c r="Q28" t="s">
        <v>52</v>
      </c>
      <c r="R28">
        <v>30.2835406751318</v>
      </c>
      <c r="S28" t="s">
        <v>52</v>
      </c>
      <c r="U28" t="s">
        <v>52</v>
      </c>
      <c r="V28">
        <v>4</v>
      </c>
      <c r="W28" t="s">
        <v>52</v>
      </c>
      <c r="X28">
        <v>2219937</v>
      </c>
      <c r="Y28">
        <f t="shared" si="0"/>
        <v>1.8018529354661867</v>
      </c>
      <c r="Z28" t="s">
        <v>52</v>
      </c>
      <c r="AB28">
        <f t="shared" si="1"/>
        <v>0</v>
      </c>
      <c r="AC28" t="s">
        <v>52</v>
      </c>
      <c r="AD28">
        <v>99.660160000000005</v>
      </c>
      <c r="AE28" t="s">
        <v>52</v>
      </c>
      <c r="AG28" t="s">
        <v>52</v>
      </c>
      <c r="AH28">
        <v>24.1</v>
      </c>
    </row>
    <row r="29" spans="3:34">
      <c r="C29" t="s">
        <v>54</v>
      </c>
      <c r="D29" t="s">
        <v>55</v>
      </c>
      <c r="E29">
        <v>1437.7959891652858</v>
      </c>
      <c r="F29" t="s">
        <v>54</v>
      </c>
      <c r="G29" t="s">
        <v>55</v>
      </c>
      <c r="H29">
        <v>15281.611963033718</v>
      </c>
      <c r="I29" t="s">
        <v>54</v>
      </c>
      <c r="J29">
        <v>5.2943685668431382</v>
      </c>
      <c r="K29" t="s">
        <v>54</v>
      </c>
      <c r="L29">
        <v>98.1</v>
      </c>
      <c r="M29" t="s">
        <v>54</v>
      </c>
      <c r="N29">
        <v>99.5</v>
      </c>
      <c r="O29" t="s">
        <v>54</v>
      </c>
      <c r="P29">
        <v>22.3</v>
      </c>
      <c r="Q29" t="s">
        <v>54</v>
      </c>
      <c r="R29">
        <v>129.25332227916101</v>
      </c>
      <c r="S29" t="s">
        <v>54</v>
      </c>
      <c r="U29" t="s">
        <v>54</v>
      </c>
      <c r="V29">
        <v>4659</v>
      </c>
      <c r="W29" t="s">
        <v>54</v>
      </c>
      <c r="X29">
        <v>206077898</v>
      </c>
      <c r="Y29">
        <f t="shared" si="0"/>
        <v>22.607955754672926</v>
      </c>
      <c r="Z29" t="s">
        <v>54</v>
      </c>
      <c r="AB29">
        <f t="shared" si="1"/>
        <v>0</v>
      </c>
      <c r="AC29" t="s">
        <v>54</v>
      </c>
      <c r="AE29" t="s">
        <v>54</v>
      </c>
      <c r="AG29" t="s">
        <v>54</v>
      </c>
      <c r="AH29">
        <v>5</v>
      </c>
    </row>
    <row r="30" spans="3:34">
      <c r="C30" t="s">
        <v>56</v>
      </c>
      <c r="D30" t="s">
        <v>57</v>
      </c>
      <c r="E30">
        <v>7392.8685124386693</v>
      </c>
      <c r="F30" t="s">
        <v>56</v>
      </c>
      <c r="G30" t="s">
        <v>57</v>
      </c>
      <c r="H30">
        <v>70535.287885264654</v>
      </c>
      <c r="I30" t="s">
        <v>56</v>
      </c>
      <c r="J30">
        <v>0.725777246412041</v>
      </c>
      <c r="K30" t="s">
        <v>56</v>
      </c>
      <c r="M30" t="s">
        <v>56</v>
      </c>
      <c r="N30">
        <v>76.161379999999994</v>
      </c>
      <c r="O30" t="s">
        <v>56</v>
      </c>
      <c r="Q30" t="s">
        <v>56</v>
      </c>
      <c r="R30">
        <v>79.627105948113297</v>
      </c>
      <c r="S30" t="s">
        <v>56</v>
      </c>
      <c r="U30" t="s">
        <v>56</v>
      </c>
      <c r="V30">
        <v>26</v>
      </c>
      <c r="W30" t="s">
        <v>56</v>
      </c>
      <c r="X30">
        <v>417394</v>
      </c>
      <c r="Y30">
        <f t="shared" si="0"/>
        <v>62.291264368917616</v>
      </c>
      <c r="Z30" t="s">
        <v>56</v>
      </c>
      <c r="AB30">
        <f t="shared" si="1"/>
        <v>0</v>
      </c>
      <c r="AC30" t="s">
        <v>56</v>
      </c>
      <c r="AD30">
        <v>106.30906</v>
      </c>
      <c r="AE30" t="s">
        <v>56</v>
      </c>
      <c r="AG30" t="s">
        <v>56</v>
      </c>
      <c r="AH30">
        <v>5</v>
      </c>
    </row>
    <row r="31" spans="3:34">
      <c r="C31" t="s">
        <v>58</v>
      </c>
      <c r="D31" t="s">
        <v>59</v>
      </c>
      <c r="E31">
        <v>2327.4365237164175</v>
      </c>
      <c r="F31" t="s">
        <v>58</v>
      </c>
      <c r="G31" t="s">
        <v>59</v>
      </c>
      <c r="H31">
        <v>16022.064899677613</v>
      </c>
      <c r="I31" t="s">
        <v>58</v>
      </c>
      <c r="J31">
        <v>5.3415549263721198</v>
      </c>
      <c r="K31" t="s">
        <v>58</v>
      </c>
      <c r="L31">
        <v>99.4</v>
      </c>
      <c r="M31" t="s">
        <v>58</v>
      </c>
      <c r="N31">
        <v>100</v>
      </c>
      <c r="O31" t="s">
        <v>58</v>
      </c>
      <c r="Q31" t="s">
        <v>58</v>
      </c>
      <c r="R31">
        <v>90.715251196581903</v>
      </c>
      <c r="S31" t="s">
        <v>58</v>
      </c>
      <c r="T31">
        <v>0.64981999999999995</v>
      </c>
      <c r="U31" t="s">
        <v>58</v>
      </c>
      <c r="V31">
        <v>218</v>
      </c>
      <c r="W31" t="s">
        <v>58</v>
      </c>
      <c r="X31">
        <v>7223938</v>
      </c>
      <c r="Y31">
        <f t="shared" si="0"/>
        <v>30.177446151946487</v>
      </c>
      <c r="Z31" t="s">
        <v>58</v>
      </c>
      <c r="AA31">
        <v>1702</v>
      </c>
      <c r="AB31">
        <f t="shared" si="1"/>
        <v>235.60556582849964</v>
      </c>
      <c r="AC31" t="s">
        <v>58</v>
      </c>
      <c r="AD31">
        <v>97.970489999999998</v>
      </c>
      <c r="AE31" t="s">
        <v>58</v>
      </c>
      <c r="AG31" t="s">
        <v>58</v>
      </c>
    </row>
    <row r="32" spans="3:34">
      <c r="C32" t="s">
        <v>60</v>
      </c>
      <c r="D32" t="s">
        <v>61</v>
      </c>
      <c r="F32" t="s">
        <v>60</v>
      </c>
      <c r="G32" t="s">
        <v>61</v>
      </c>
      <c r="H32">
        <v>1529.5928816972937</v>
      </c>
      <c r="I32" t="s">
        <v>60</v>
      </c>
      <c r="J32">
        <v>34.768144933985212</v>
      </c>
      <c r="K32" t="s">
        <v>60</v>
      </c>
      <c r="L32">
        <v>82.3</v>
      </c>
      <c r="M32" t="s">
        <v>60</v>
      </c>
      <c r="N32">
        <v>13.1</v>
      </c>
      <c r="O32" t="s">
        <v>60</v>
      </c>
      <c r="P32">
        <v>65.8</v>
      </c>
      <c r="Q32" t="s">
        <v>60</v>
      </c>
      <c r="S32" t="s">
        <v>60</v>
      </c>
      <c r="U32" t="s">
        <v>60</v>
      </c>
      <c r="W32" t="s">
        <v>60</v>
      </c>
      <c r="X32">
        <v>17589198</v>
      </c>
      <c r="Y32">
        <f t="shared" si="0"/>
        <v>0</v>
      </c>
      <c r="Z32" t="s">
        <v>60</v>
      </c>
      <c r="AB32">
        <f t="shared" si="1"/>
        <v>0</v>
      </c>
      <c r="AC32" t="s">
        <v>60</v>
      </c>
      <c r="AD32">
        <v>62.11083</v>
      </c>
      <c r="AE32" t="s">
        <v>60</v>
      </c>
      <c r="AG32" t="s">
        <v>60</v>
      </c>
      <c r="AH32">
        <v>20.7</v>
      </c>
    </row>
    <row r="33" spans="3:34">
      <c r="C33" t="s">
        <v>62</v>
      </c>
      <c r="D33" t="s">
        <v>63</v>
      </c>
      <c r="F33" t="s">
        <v>62</v>
      </c>
      <c r="G33" t="s">
        <v>63</v>
      </c>
      <c r="H33">
        <v>725.30443140525529</v>
      </c>
      <c r="I33" t="s">
        <v>62</v>
      </c>
      <c r="J33">
        <v>39.827369657788935</v>
      </c>
      <c r="K33" t="s">
        <v>62</v>
      </c>
      <c r="L33">
        <v>75.900000000000006</v>
      </c>
      <c r="M33" t="s">
        <v>62</v>
      </c>
      <c r="N33">
        <v>6.5</v>
      </c>
      <c r="O33" t="s">
        <v>62</v>
      </c>
      <c r="P33">
        <v>57.9</v>
      </c>
      <c r="Q33" t="s">
        <v>62</v>
      </c>
      <c r="R33">
        <v>1.39866032515226</v>
      </c>
      <c r="S33" t="s">
        <v>62</v>
      </c>
      <c r="U33" t="s">
        <v>62</v>
      </c>
      <c r="W33" t="s">
        <v>62</v>
      </c>
      <c r="X33">
        <v>10816860</v>
      </c>
      <c r="Y33">
        <f t="shared" si="0"/>
        <v>0</v>
      </c>
      <c r="Z33" t="s">
        <v>62</v>
      </c>
      <c r="AB33">
        <f t="shared" si="1"/>
        <v>0</v>
      </c>
      <c r="AC33" t="s">
        <v>62</v>
      </c>
      <c r="AD33">
        <v>67.827910000000003</v>
      </c>
      <c r="AE33" t="s">
        <v>62</v>
      </c>
      <c r="AG33" t="s">
        <v>62</v>
      </c>
    </row>
    <row r="34" spans="3:34">
      <c r="C34" t="s">
        <v>64</v>
      </c>
      <c r="D34" t="s">
        <v>65</v>
      </c>
      <c r="F34" t="s">
        <v>64</v>
      </c>
      <c r="G34" t="s">
        <v>65</v>
      </c>
      <c r="H34">
        <v>6129.6712718024773</v>
      </c>
      <c r="I34" t="s">
        <v>64</v>
      </c>
      <c r="J34">
        <v>8.4622853508433451</v>
      </c>
      <c r="K34" t="s">
        <v>64</v>
      </c>
      <c r="L34">
        <v>91.7</v>
      </c>
      <c r="M34" t="s">
        <v>64</v>
      </c>
      <c r="N34">
        <v>70.562560000000005</v>
      </c>
      <c r="O34" t="s">
        <v>64</v>
      </c>
      <c r="Q34" t="s">
        <v>64</v>
      </c>
      <c r="R34">
        <v>47.718710757639201</v>
      </c>
      <c r="S34" t="s">
        <v>64</v>
      </c>
      <c r="U34" t="s">
        <v>64</v>
      </c>
      <c r="W34" t="s">
        <v>64</v>
      </c>
      <c r="X34">
        <v>513906</v>
      </c>
      <c r="Y34">
        <f t="shared" si="0"/>
        <v>0</v>
      </c>
      <c r="Z34" t="s">
        <v>64</v>
      </c>
      <c r="AB34">
        <f t="shared" si="1"/>
        <v>0</v>
      </c>
      <c r="AC34" t="s">
        <v>64</v>
      </c>
      <c r="AD34">
        <v>95.145439999999994</v>
      </c>
      <c r="AE34" t="s">
        <v>64</v>
      </c>
      <c r="AG34" t="s">
        <v>64</v>
      </c>
      <c r="AH34">
        <v>9.4</v>
      </c>
    </row>
    <row r="35" spans="3:34">
      <c r="C35" t="s">
        <v>66</v>
      </c>
      <c r="D35" t="s">
        <v>67</v>
      </c>
      <c r="E35">
        <v>396.17373378525963</v>
      </c>
      <c r="F35" t="s">
        <v>66</v>
      </c>
      <c r="G35" t="s">
        <v>67</v>
      </c>
      <c r="H35">
        <v>2955.1732179004439</v>
      </c>
      <c r="I35" t="s">
        <v>66</v>
      </c>
      <c r="J35">
        <v>33.514127671494236</v>
      </c>
      <c r="K35" t="s">
        <v>66</v>
      </c>
      <c r="L35">
        <v>75.5</v>
      </c>
      <c r="M35" t="s">
        <v>66</v>
      </c>
      <c r="N35">
        <v>31.1</v>
      </c>
      <c r="O35" t="s">
        <v>66</v>
      </c>
      <c r="P35">
        <v>55.1</v>
      </c>
      <c r="Q35" t="s">
        <v>66</v>
      </c>
      <c r="R35">
        <v>10.7065110842052</v>
      </c>
      <c r="S35" t="s">
        <v>66</v>
      </c>
      <c r="U35" t="s">
        <v>66</v>
      </c>
      <c r="V35">
        <v>2</v>
      </c>
      <c r="W35" t="s">
        <v>66</v>
      </c>
      <c r="X35">
        <v>15328136</v>
      </c>
      <c r="Y35">
        <f t="shared" si="0"/>
        <v>0.13047900931985468</v>
      </c>
      <c r="Z35" t="s">
        <v>66</v>
      </c>
      <c r="AB35">
        <f t="shared" si="1"/>
        <v>0</v>
      </c>
      <c r="AC35" t="s">
        <v>66</v>
      </c>
      <c r="AD35">
        <v>93.856380000000001</v>
      </c>
      <c r="AE35" t="s">
        <v>66</v>
      </c>
      <c r="AF35">
        <v>18.5</v>
      </c>
      <c r="AG35" t="s">
        <v>66</v>
      </c>
      <c r="AH35">
        <v>14.2</v>
      </c>
    </row>
    <row r="36" spans="3:34">
      <c r="C36" t="s">
        <v>68</v>
      </c>
      <c r="D36" t="s">
        <v>69</v>
      </c>
      <c r="E36">
        <v>330.71293960884361</v>
      </c>
      <c r="F36" t="s">
        <v>68</v>
      </c>
      <c r="G36" t="s">
        <v>69</v>
      </c>
      <c r="H36">
        <v>2744.6216841781948</v>
      </c>
      <c r="I36" t="s">
        <v>68</v>
      </c>
      <c r="J36">
        <v>22.885052570437498</v>
      </c>
      <c r="K36" t="s">
        <v>68</v>
      </c>
      <c r="L36">
        <v>75.599999999999994</v>
      </c>
      <c r="M36" t="s">
        <v>68</v>
      </c>
      <c r="N36">
        <v>53.7</v>
      </c>
      <c r="O36" t="s">
        <v>68</v>
      </c>
      <c r="P36">
        <v>37.799999999999997</v>
      </c>
      <c r="Q36" t="s">
        <v>68</v>
      </c>
      <c r="R36">
        <v>3.5215755835384699</v>
      </c>
      <c r="S36" t="s">
        <v>68</v>
      </c>
      <c r="U36" t="s">
        <v>68</v>
      </c>
      <c r="W36" t="s">
        <v>68</v>
      </c>
      <c r="X36">
        <v>22773014</v>
      </c>
      <c r="Y36">
        <f t="shared" si="0"/>
        <v>0</v>
      </c>
      <c r="Z36" t="s">
        <v>68</v>
      </c>
      <c r="AA36">
        <v>494</v>
      </c>
      <c r="AB36">
        <f t="shared" si="1"/>
        <v>21.692341646125541</v>
      </c>
      <c r="AC36" t="s">
        <v>68</v>
      </c>
      <c r="AE36" t="s">
        <v>68</v>
      </c>
      <c r="AG36" t="s">
        <v>68</v>
      </c>
      <c r="AH36">
        <v>9.9</v>
      </c>
    </row>
    <row r="37" spans="3:34">
      <c r="C37" t="s">
        <v>70</v>
      </c>
      <c r="D37" t="s">
        <v>71</v>
      </c>
      <c r="E37">
        <v>7202.2273101570818</v>
      </c>
      <c r="F37" t="s">
        <v>70</v>
      </c>
      <c r="G37" t="s">
        <v>71</v>
      </c>
      <c r="H37">
        <v>42216.487801647141</v>
      </c>
      <c r="I37" t="s">
        <v>70</v>
      </c>
      <c r="K37" t="s">
        <v>70</v>
      </c>
      <c r="L37">
        <v>99.8</v>
      </c>
      <c r="M37" t="s">
        <v>70</v>
      </c>
      <c r="N37">
        <v>100</v>
      </c>
      <c r="O37" t="s">
        <v>70</v>
      </c>
      <c r="Q37" t="s">
        <v>70</v>
      </c>
      <c r="R37">
        <v>222.27426862663199</v>
      </c>
      <c r="S37" t="s">
        <v>70</v>
      </c>
      <c r="T37">
        <v>1.62365</v>
      </c>
      <c r="U37" t="s">
        <v>70</v>
      </c>
      <c r="V37">
        <v>4198</v>
      </c>
      <c r="W37" t="s">
        <v>70</v>
      </c>
      <c r="X37">
        <v>35543658</v>
      </c>
      <c r="Y37">
        <f t="shared" si="0"/>
        <v>118.10827124208768</v>
      </c>
      <c r="Z37" t="s">
        <v>70</v>
      </c>
      <c r="AA37">
        <v>1412</v>
      </c>
      <c r="AB37">
        <f t="shared" si="1"/>
        <v>39.725792995194809</v>
      </c>
      <c r="AC37" t="s">
        <v>70</v>
      </c>
      <c r="AE37" t="s">
        <v>70</v>
      </c>
      <c r="AG37" t="s">
        <v>70</v>
      </c>
    </row>
    <row r="38" spans="3:34">
      <c r="C38" t="s">
        <v>72</v>
      </c>
      <c r="D38" t="s">
        <v>73</v>
      </c>
      <c r="F38" t="s">
        <v>72</v>
      </c>
      <c r="G38" t="s">
        <v>73</v>
      </c>
      <c r="H38">
        <v>14440.970764636555</v>
      </c>
      <c r="I38" t="s">
        <v>72</v>
      </c>
      <c r="J38">
        <v>3.987785030479277</v>
      </c>
      <c r="K38" t="s">
        <v>72</v>
      </c>
      <c r="L38">
        <v>95.634126074498568</v>
      </c>
      <c r="M38" t="s">
        <v>72</v>
      </c>
      <c r="N38">
        <v>93.45615718535737</v>
      </c>
      <c r="O38" t="s">
        <v>72</v>
      </c>
      <c r="Q38" t="s">
        <v>72</v>
      </c>
      <c r="R38">
        <v>36.671742581353399</v>
      </c>
      <c r="S38" t="s">
        <v>72</v>
      </c>
      <c r="U38" t="s">
        <v>72</v>
      </c>
      <c r="V38">
        <v>38</v>
      </c>
      <c r="W38" t="s">
        <v>72</v>
      </c>
      <c r="X38">
        <v>7012857</v>
      </c>
      <c r="Y38">
        <f t="shared" si="0"/>
        <v>5.4186189736936035</v>
      </c>
      <c r="Z38" t="s">
        <v>72</v>
      </c>
      <c r="AB38">
        <f t="shared" si="1"/>
        <v>0</v>
      </c>
      <c r="AC38" t="s">
        <v>72</v>
      </c>
      <c r="AD38">
        <v>91.238299999999995</v>
      </c>
      <c r="AE38" t="s">
        <v>72</v>
      </c>
      <c r="AG38" t="s">
        <v>72</v>
      </c>
      <c r="AH38">
        <v>7.9604681404421322</v>
      </c>
    </row>
    <row r="39" spans="3:34">
      <c r="C39" t="s">
        <v>74</v>
      </c>
      <c r="D39" t="s">
        <v>75</v>
      </c>
      <c r="F39" t="s">
        <v>74</v>
      </c>
      <c r="G39" t="s">
        <v>75</v>
      </c>
      <c r="I39" t="s">
        <v>74</v>
      </c>
      <c r="K39" t="s">
        <v>74</v>
      </c>
      <c r="L39">
        <v>97.4</v>
      </c>
      <c r="M39" t="s">
        <v>74</v>
      </c>
      <c r="N39">
        <v>90.875439999999998</v>
      </c>
      <c r="O39" t="s">
        <v>74</v>
      </c>
      <c r="Q39" t="s">
        <v>74</v>
      </c>
      <c r="S39" t="s">
        <v>74</v>
      </c>
      <c r="U39" t="s">
        <v>74</v>
      </c>
      <c r="W39" t="s">
        <v>74</v>
      </c>
      <c r="X39">
        <v>59172</v>
      </c>
      <c r="Y39">
        <f t="shared" si="0"/>
        <v>0</v>
      </c>
      <c r="Z39" t="s">
        <v>74</v>
      </c>
      <c r="AB39">
        <f t="shared" si="1"/>
        <v>0</v>
      </c>
      <c r="AC39" t="s">
        <v>74</v>
      </c>
      <c r="AE39" t="s">
        <v>74</v>
      </c>
      <c r="AG39" t="s">
        <v>74</v>
      </c>
    </row>
    <row r="40" spans="3:34">
      <c r="C40" t="s">
        <v>76</v>
      </c>
      <c r="D40" t="s">
        <v>77</v>
      </c>
      <c r="F40" t="s">
        <v>76</v>
      </c>
      <c r="G40" t="s">
        <v>77</v>
      </c>
      <c r="H40">
        <v>572.33123958346232</v>
      </c>
      <c r="I40" t="s">
        <v>76</v>
      </c>
      <c r="J40">
        <v>58.20129489805317</v>
      </c>
      <c r="K40" t="s">
        <v>76</v>
      </c>
      <c r="L40">
        <v>68.5</v>
      </c>
      <c r="M40" t="s">
        <v>76</v>
      </c>
      <c r="N40">
        <v>10.8</v>
      </c>
      <c r="O40" t="s">
        <v>76</v>
      </c>
      <c r="P40">
        <v>93.3</v>
      </c>
      <c r="Q40" t="s">
        <v>76</v>
      </c>
      <c r="S40" t="s">
        <v>76</v>
      </c>
      <c r="U40" t="s">
        <v>76</v>
      </c>
      <c r="W40" t="s">
        <v>76</v>
      </c>
      <c r="X40">
        <v>4804316</v>
      </c>
      <c r="Y40">
        <f t="shared" si="0"/>
        <v>0</v>
      </c>
      <c r="Z40" t="s">
        <v>76</v>
      </c>
      <c r="AB40">
        <f t="shared" si="1"/>
        <v>0</v>
      </c>
      <c r="AC40" t="s">
        <v>76</v>
      </c>
      <c r="AE40" t="s">
        <v>76</v>
      </c>
      <c r="AG40" t="s">
        <v>76</v>
      </c>
      <c r="AH40">
        <v>47.7</v>
      </c>
    </row>
    <row r="41" spans="3:34">
      <c r="C41" t="s">
        <v>78</v>
      </c>
      <c r="D41" t="s">
        <v>79</v>
      </c>
      <c r="F41" t="s">
        <v>78</v>
      </c>
      <c r="G41" t="s">
        <v>79</v>
      </c>
      <c r="H41">
        <v>2005.2147957792636</v>
      </c>
      <c r="I41" t="s">
        <v>78</v>
      </c>
      <c r="J41">
        <v>51.916837114093461</v>
      </c>
      <c r="K41" t="s">
        <v>78</v>
      </c>
      <c r="L41">
        <v>50.8</v>
      </c>
      <c r="M41" t="s">
        <v>78</v>
      </c>
      <c r="N41">
        <v>6.4</v>
      </c>
      <c r="O41" t="s">
        <v>78</v>
      </c>
      <c r="P41">
        <v>88.2</v>
      </c>
      <c r="Q41" t="s">
        <v>78</v>
      </c>
      <c r="R41">
        <v>0.93465095752069804</v>
      </c>
      <c r="S41" t="s">
        <v>78</v>
      </c>
      <c r="U41" t="s">
        <v>78</v>
      </c>
      <c r="W41" t="s">
        <v>78</v>
      </c>
      <c r="X41">
        <v>13587053</v>
      </c>
      <c r="Y41">
        <f t="shared" si="0"/>
        <v>0</v>
      </c>
      <c r="Z41" t="s">
        <v>78</v>
      </c>
      <c r="AB41">
        <f t="shared" si="1"/>
        <v>0</v>
      </c>
      <c r="AC41" t="s">
        <v>78</v>
      </c>
      <c r="AD41">
        <v>38.057090000000002</v>
      </c>
      <c r="AE41" t="s">
        <v>78</v>
      </c>
      <c r="AG41" t="s">
        <v>78</v>
      </c>
      <c r="AH41">
        <v>34.4</v>
      </c>
    </row>
    <row r="42" spans="3:34">
      <c r="C42" t="s">
        <v>80</v>
      </c>
      <c r="D42" t="s">
        <v>81</v>
      </c>
      <c r="F42" t="s">
        <v>80</v>
      </c>
      <c r="G42" t="s">
        <v>81</v>
      </c>
      <c r="I42" t="s">
        <v>80</v>
      </c>
      <c r="K42" t="s">
        <v>80</v>
      </c>
      <c r="M42" t="s">
        <v>80</v>
      </c>
      <c r="N42">
        <v>100</v>
      </c>
      <c r="O42" t="s">
        <v>80</v>
      </c>
      <c r="Q42" t="s">
        <v>80</v>
      </c>
      <c r="S42" t="s">
        <v>80</v>
      </c>
      <c r="U42" t="s">
        <v>80</v>
      </c>
      <c r="W42" t="s">
        <v>80</v>
      </c>
      <c r="X42">
        <v>162917</v>
      </c>
      <c r="Y42">
        <f t="shared" si="0"/>
        <v>0</v>
      </c>
      <c r="Z42" t="s">
        <v>80</v>
      </c>
      <c r="AB42">
        <f t="shared" si="1"/>
        <v>0</v>
      </c>
      <c r="AC42" t="s">
        <v>80</v>
      </c>
      <c r="AE42" t="s">
        <v>80</v>
      </c>
      <c r="AG42" t="s">
        <v>80</v>
      </c>
    </row>
    <row r="43" spans="3:34">
      <c r="C43" t="s">
        <v>82</v>
      </c>
      <c r="D43" t="s">
        <v>83</v>
      </c>
      <c r="E43">
        <v>2201.1756142653385</v>
      </c>
      <c r="F43" t="s">
        <v>82</v>
      </c>
      <c r="G43" t="s">
        <v>83</v>
      </c>
      <c r="H43">
        <v>21800.532654019196</v>
      </c>
      <c r="I43" t="s">
        <v>82</v>
      </c>
      <c r="J43">
        <v>3.2325088520869203</v>
      </c>
      <c r="K43" t="s">
        <v>82</v>
      </c>
      <c r="L43">
        <v>99</v>
      </c>
      <c r="M43" t="s">
        <v>82</v>
      </c>
      <c r="N43">
        <v>99.6</v>
      </c>
      <c r="O43" t="s">
        <v>82</v>
      </c>
      <c r="Q43" t="s">
        <v>82</v>
      </c>
      <c r="R43">
        <v>56.579210824101096</v>
      </c>
      <c r="S43" t="s">
        <v>82</v>
      </c>
      <c r="U43" t="s">
        <v>82</v>
      </c>
      <c r="V43">
        <v>452</v>
      </c>
      <c r="W43" t="s">
        <v>82</v>
      </c>
      <c r="X43">
        <v>17762647</v>
      </c>
      <c r="Y43">
        <f t="shared" si="0"/>
        <v>25.446657809503279</v>
      </c>
      <c r="Z43" t="s">
        <v>82</v>
      </c>
      <c r="AA43">
        <v>840</v>
      </c>
      <c r="AB43">
        <f t="shared" si="1"/>
        <v>47.290249026510523</v>
      </c>
      <c r="AC43" t="s">
        <v>82</v>
      </c>
      <c r="AD43">
        <v>96.621399999999994</v>
      </c>
      <c r="AE43" t="s">
        <v>82</v>
      </c>
      <c r="AG43" t="s">
        <v>82</v>
      </c>
      <c r="AH43">
        <v>5</v>
      </c>
    </row>
    <row r="44" spans="3:34">
      <c r="C44" t="s">
        <v>84</v>
      </c>
      <c r="D44" t="s">
        <v>85</v>
      </c>
      <c r="E44">
        <v>2226.2698706331316</v>
      </c>
      <c r="F44" t="s">
        <v>84</v>
      </c>
      <c r="G44" t="s">
        <v>85</v>
      </c>
      <c r="H44">
        <v>11805.086602409949</v>
      </c>
      <c r="I44" t="s">
        <v>84</v>
      </c>
      <c r="J44">
        <v>9.4081539823209575</v>
      </c>
      <c r="K44" t="s">
        <v>84</v>
      </c>
      <c r="L44">
        <v>95.5</v>
      </c>
      <c r="M44" t="s">
        <v>84</v>
      </c>
      <c r="N44">
        <v>100</v>
      </c>
      <c r="O44" t="s">
        <v>84</v>
      </c>
      <c r="P44">
        <v>25.2</v>
      </c>
      <c r="Q44" t="s">
        <v>84</v>
      </c>
      <c r="R44">
        <v>55.030888108195697</v>
      </c>
      <c r="S44" t="s">
        <v>84</v>
      </c>
      <c r="T44">
        <v>2.0146600000000001</v>
      </c>
      <c r="U44" t="s">
        <v>84</v>
      </c>
      <c r="V44">
        <v>801135</v>
      </c>
      <c r="W44" t="s">
        <v>84</v>
      </c>
      <c r="X44">
        <v>1364270000</v>
      </c>
      <c r="Y44">
        <f t="shared" si="0"/>
        <v>587.22613558899627</v>
      </c>
      <c r="Z44" t="s">
        <v>84</v>
      </c>
      <c r="AA44">
        <v>807065</v>
      </c>
      <c r="AB44">
        <f t="shared" si="1"/>
        <v>591.57278251372531</v>
      </c>
      <c r="AC44" t="s">
        <v>84</v>
      </c>
      <c r="AE44" t="s">
        <v>84</v>
      </c>
      <c r="AG44" t="s">
        <v>84</v>
      </c>
      <c r="AH44">
        <v>9.3000000000000007</v>
      </c>
    </row>
    <row r="45" spans="3:34">
      <c r="C45" t="s">
        <v>86</v>
      </c>
      <c r="D45" t="s">
        <v>87</v>
      </c>
      <c r="E45">
        <v>668.50412599810443</v>
      </c>
      <c r="F45" t="s">
        <v>86</v>
      </c>
      <c r="G45" t="s">
        <v>87</v>
      </c>
      <c r="H45">
        <v>12303.751787215968</v>
      </c>
      <c r="I45" t="s">
        <v>86</v>
      </c>
      <c r="J45">
        <v>5.960695317601469</v>
      </c>
      <c r="K45" t="s">
        <v>86</v>
      </c>
      <c r="L45">
        <v>91.4</v>
      </c>
      <c r="M45" t="s">
        <v>86</v>
      </c>
      <c r="N45">
        <v>97</v>
      </c>
      <c r="O45" t="s">
        <v>86</v>
      </c>
      <c r="P45">
        <v>13.1</v>
      </c>
      <c r="Q45" t="s">
        <v>86</v>
      </c>
      <c r="R45">
        <v>40.568079109329297</v>
      </c>
      <c r="S45" t="s">
        <v>86</v>
      </c>
      <c r="T45">
        <v>0.22641</v>
      </c>
      <c r="U45" t="s">
        <v>86</v>
      </c>
      <c r="V45">
        <v>260</v>
      </c>
      <c r="W45" t="s">
        <v>86</v>
      </c>
      <c r="X45">
        <v>47791393</v>
      </c>
      <c r="Y45">
        <f t="shared" si="0"/>
        <v>5.4403101412005297</v>
      </c>
      <c r="Z45" t="s">
        <v>86</v>
      </c>
      <c r="AB45">
        <f t="shared" si="1"/>
        <v>0</v>
      </c>
      <c r="AC45" t="s">
        <v>86</v>
      </c>
      <c r="AE45" t="s">
        <v>86</v>
      </c>
      <c r="AG45" t="s">
        <v>86</v>
      </c>
      <c r="AH45">
        <v>8.8000000000000007</v>
      </c>
    </row>
    <row r="46" spans="3:34">
      <c r="C46" t="s">
        <v>88</v>
      </c>
      <c r="D46" t="s">
        <v>89</v>
      </c>
      <c r="F46" t="s">
        <v>88</v>
      </c>
      <c r="G46" t="s">
        <v>89</v>
      </c>
      <c r="H46">
        <v>1368.5337866044845</v>
      </c>
      <c r="I46" t="s">
        <v>88</v>
      </c>
      <c r="J46">
        <v>37.079277802811824</v>
      </c>
      <c r="K46" t="s">
        <v>88</v>
      </c>
      <c r="L46">
        <v>90.1</v>
      </c>
      <c r="M46" t="s">
        <v>88</v>
      </c>
      <c r="N46">
        <v>69.3</v>
      </c>
      <c r="O46" t="s">
        <v>88</v>
      </c>
      <c r="P46">
        <v>69.599999999999994</v>
      </c>
      <c r="Q46" t="s">
        <v>88</v>
      </c>
      <c r="R46">
        <v>6.1772881704931502</v>
      </c>
      <c r="S46" t="s">
        <v>88</v>
      </c>
      <c r="U46" t="s">
        <v>88</v>
      </c>
      <c r="W46" t="s">
        <v>88</v>
      </c>
      <c r="X46">
        <v>769991</v>
      </c>
      <c r="Y46">
        <f t="shared" si="0"/>
        <v>0</v>
      </c>
      <c r="Z46" t="s">
        <v>88</v>
      </c>
      <c r="AB46">
        <f t="shared" si="1"/>
        <v>0</v>
      </c>
      <c r="AC46" t="s">
        <v>88</v>
      </c>
      <c r="AD46">
        <v>73.574029999999993</v>
      </c>
      <c r="AE46" t="s">
        <v>88</v>
      </c>
      <c r="AF46">
        <v>31.6</v>
      </c>
      <c r="AG46" t="s">
        <v>88</v>
      </c>
    </row>
    <row r="47" spans="3:34">
      <c r="C47" t="s">
        <v>90</v>
      </c>
      <c r="D47" t="s">
        <v>91</v>
      </c>
      <c r="E47">
        <v>292.26432573072481</v>
      </c>
      <c r="F47" t="s">
        <v>90</v>
      </c>
      <c r="G47" t="s">
        <v>91</v>
      </c>
      <c r="H47">
        <v>673.39384799756158</v>
      </c>
      <c r="I47" t="s">
        <v>90</v>
      </c>
      <c r="J47">
        <v>22.165508095676035</v>
      </c>
      <c r="K47" t="s">
        <v>90</v>
      </c>
      <c r="L47">
        <v>52.4</v>
      </c>
      <c r="M47" t="s">
        <v>90</v>
      </c>
      <c r="N47">
        <v>16.399999999999999</v>
      </c>
      <c r="O47" t="s">
        <v>90</v>
      </c>
      <c r="P47">
        <v>74.8</v>
      </c>
      <c r="Q47" t="s">
        <v>90</v>
      </c>
      <c r="R47">
        <v>1.14396809781168</v>
      </c>
      <c r="S47" t="s">
        <v>90</v>
      </c>
      <c r="U47" t="s">
        <v>90</v>
      </c>
      <c r="W47" t="s">
        <v>90</v>
      </c>
      <c r="X47">
        <v>74877030</v>
      </c>
      <c r="Y47">
        <f t="shared" si="0"/>
        <v>0</v>
      </c>
      <c r="Z47" t="s">
        <v>90</v>
      </c>
      <c r="AA47">
        <v>20</v>
      </c>
      <c r="AB47">
        <f t="shared" si="1"/>
        <v>0.26710461138749758</v>
      </c>
      <c r="AC47" t="s">
        <v>90</v>
      </c>
      <c r="AD47">
        <v>66.767489999999995</v>
      </c>
      <c r="AE47" t="s">
        <v>90</v>
      </c>
      <c r="AG47" t="s">
        <v>90</v>
      </c>
    </row>
    <row r="48" spans="3:34">
      <c r="C48" t="s">
        <v>92</v>
      </c>
      <c r="D48" t="s">
        <v>93</v>
      </c>
      <c r="E48">
        <v>555.78797606190165</v>
      </c>
      <c r="F48" t="s">
        <v>92</v>
      </c>
      <c r="G48" t="s">
        <v>93</v>
      </c>
      <c r="H48">
        <v>5749.1243584609419</v>
      </c>
      <c r="I48" t="s">
        <v>92</v>
      </c>
      <c r="J48">
        <v>4.3621621442182317</v>
      </c>
      <c r="K48" t="s">
        <v>92</v>
      </c>
      <c r="L48">
        <v>76.5</v>
      </c>
      <c r="M48" t="s">
        <v>92</v>
      </c>
      <c r="N48">
        <v>41.6</v>
      </c>
      <c r="O48" t="s">
        <v>92</v>
      </c>
      <c r="P48">
        <v>46.9</v>
      </c>
      <c r="Q48" t="s">
        <v>92</v>
      </c>
      <c r="S48" t="s">
        <v>92</v>
      </c>
      <c r="U48" t="s">
        <v>92</v>
      </c>
      <c r="W48" t="s">
        <v>92</v>
      </c>
      <c r="X48">
        <v>4504962</v>
      </c>
      <c r="Y48">
        <f t="shared" si="0"/>
        <v>0</v>
      </c>
      <c r="Z48" t="s">
        <v>92</v>
      </c>
      <c r="AB48">
        <f t="shared" si="1"/>
        <v>0</v>
      </c>
      <c r="AC48" t="s">
        <v>92</v>
      </c>
      <c r="AE48" t="s">
        <v>92</v>
      </c>
      <c r="AF48">
        <v>32.6</v>
      </c>
      <c r="AG48" t="s">
        <v>92</v>
      </c>
      <c r="AH48">
        <v>30.5</v>
      </c>
    </row>
    <row r="49" spans="3:34">
      <c r="C49" t="s">
        <v>94</v>
      </c>
      <c r="D49" t="s">
        <v>95</v>
      </c>
      <c r="E49">
        <v>1029.00349372869</v>
      </c>
      <c r="F49" t="s">
        <v>94</v>
      </c>
      <c r="G49" t="s">
        <v>95</v>
      </c>
      <c r="H49">
        <v>13900.09156714997</v>
      </c>
      <c r="I49" t="s">
        <v>94</v>
      </c>
      <c r="J49">
        <v>5.6081012057885493</v>
      </c>
      <c r="K49" t="s">
        <v>94</v>
      </c>
      <c r="L49">
        <v>97.8</v>
      </c>
      <c r="M49" t="s">
        <v>94</v>
      </c>
      <c r="N49">
        <v>99.5</v>
      </c>
      <c r="O49" t="s">
        <v>94</v>
      </c>
      <c r="P49">
        <v>5.5</v>
      </c>
      <c r="Q49" t="s">
        <v>94</v>
      </c>
      <c r="R49">
        <v>77.111520429549103</v>
      </c>
      <c r="S49" t="s">
        <v>94</v>
      </c>
      <c r="U49" t="s">
        <v>94</v>
      </c>
      <c r="V49">
        <v>16</v>
      </c>
      <c r="W49" t="s">
        <v>94</v>
      </c>
      <c r="X49">
        <v>4757606</v>
      </c>
      <c r="Y49">
        <f t="shared" si="0"/>
        <v>3.3630359470708586</v>
      </c>
      <c r="Z49" t="s">
        <v>94</v>
      </c>
      <c r="AB49">
        <f t="shared" si="1"/>
        <v>0</v>
      </c>
      <c r="AC49" t="s">
        <v>94</v>
      </c>
      <c r="AD49">
        <v>98.962090000000003</v>
      </c>
      <c r="AE49" t="s">
        <v>94</v>
      </c>
      <c r="AG49" t="s">
        <v>94</v>
      </c>
      <c r="AH49">
        <v>5</v>
      </c>
    </row>
    <row r="50" spans="3:34">
      <c r="C50" t="s">
        <v>96</v>
      </c>
      <c r="D50" t="s">
        <v>97</v>
      </c>
      <c r="E50">
        <v>605.28611644634827</v>
      </c>
      <c r="F50" t="s">
        <v>96</v>
      </c>
      <c r="G50" t="s">
        <v>97</v>
      </c>
      <c r="H50">
        <v>2934.4868942980456</v>
      </c>
      <c r="I50" t="s">
        <v>96</v>
      </c>
      <c r="J50">
        <v>22.069764600614459</v>
      </c>
      <c r="K50" t="s">
        <v>96</v>
      </c>
      <c r="L50">
        <v>81.900000000000006</v>
      </c>
      <c r="M50" t="s">
        <v>96</v>
      </c>
      <c r="N50">
        <v>55.8</v>
      </c>
      <c r="O50" t="s">
        <v>96</v>
      </c>
      <c r="P50">
        <v>56</v>
      </c>
      <c r="Q50" t="s">
        <v>96</v>
      </c>
      <c r="S50" t="s">
        <v>96</v>
      </c>
      <c r="U50" t="s">
        <v>96</v>
      </c>
      <c r="W50" t="s">
        <v>96</v>
      </c>
      <c r="X50">
        <v>22157107</v>
      </c>
      <c r="Y50">
        <f t="shared" si="0"/>
        <v>0</v>
      </c>
      <c r="Z50" t="s">
        <v>96</v>
      </c>
      <c r="AB50">
        <f t="shared" si="1"/>
        <v>0</v>
      </c>
      <c r="AC50" t="s">
        <v>96</v>
      </c>
      <c r="AD50">
        <v>54.958060000000003</v>
      </c>
      <c r="AE50" t="s">
        <v>96</v>
      </c>
      <c r="AF50">
        <v>33.200000000000003</v>
      </c>
      <c r="AG50" t="s">
        <v>96</v>
      </c>
      <c r="AH50">
        <v>13.3</v>
      </c>
    </row>
    <row r="51" spans="3:34">
      <c r="C51" t="s">
        <v>98</v>
      </c>
      <c r="D51" t="s">
        <v>99</v>
      </c>
      <c r="E51">
        <v>1813.9311871708671</v>
      </c>
      <c r="F51" t="s">
        <v>98</v>
      </c>
      <c r="G51" t="s">
        <v>99</v>
      </c>
      <c r="H51">
        <v>20023.772893200716</v>
      </c>
      <c r="I51" t="s">
        <v>98</v>
      </c>
      <c r="J51">
        <v>4.3933083225828407</v>
      </c>
      <c r="K51" t="s">
        <v>98</v>
      </c>
      <c r="L51">
        <v>99.6</v>
      </c>
      <c r="M51" t="s">
        <v>98</v>
      </c>
      <c r="N51">
        <v>100</v>
      </c>
      <c r="O51" t="s">
        <v>98</v>
      </c>
      <c r="Q51" t="s">
        <v>98</v>
      </c>
      <c r="R51">
        <v>116.81943453484099</v>
      </c>
      <c r="S51" t="s">
        <v>98</v>
      </c>
      <c r="T51">
        <v>0.81420999999999999</v>
      </c>
      <c r="U51" t="s">
        <v>98</v>
      </c>
      <c r="V51">
        <v>170</v>
      </c>
      <c r="W51" t="s">
        <v>98</v>
      </c>
      <c r="X51">
        <v>4238389</v>
      </c>
      <c r="Y51">
        <f t="shared" si="0"/>
        <v>40.109579370841139</v>
      </c>
      <c r="Z51" t="s">
        <v>98</v>
      </c>
      <c r="AA51">
        <v>927</v>
      </c>
      <c r="AB51">
        <f t="shared" si="1"/>
        <v>218.71517692217492</v>
      </c>
      <c r="AC51" t="s">
        <v>98</v>
      </c>
      <c r="AE51" t="s">
        <v>98</v>
      </c>
      <c r="AG51" t="s">
        <v>98</v>
      </c>
    </row>
    <row r="52" spans="3:34">
      <c r="C52" t="s">
        <v>100</v>
      </c>
      <c r="D52" t="s">
        <v>101</v>
      </c>
      <c r="E52">
        <v>1030.8806904815444</v>
      </c>
      <c r="F52" t="s">
        <v>100</v>
      </c>
      <c r="G52" t="s">
        <v>101</v>
      </c>
      <c r="H52">
        <v>19950.280631019559</v>
      </c>
      <c r="I52" t="s">
        <v>100</v>
      </c>
      <c r="K52" t="s">
        <v>100</v>
      </c>
      <c r="L52">
        <v>94.9</v>
      </c>
      <c r="M52" t="s">
        <v>100</v>
      </c>
      <c r="N52">
        <v>100</v>
      </c>
      <c r="O52" t="s">
        <v>100</v>
      </c>
      <c r="Q52" t="s">
        <v>100</v>
      </c>
      <c r="S52" t="s">
        <v>100</v>
      </c>
      <c r="T52">
        <v>0.47466000000000003</v>
      </c>
      <c r="U52" t="s">
        <v>100</v>
      </c>
      <c r="V52">
        <v>24</v>
      </c>
      <c r="W52" t="s">
        <v>100</v>
      </c>
      <c r="X52">
        <v>11379111</v>
      </c>
      <c r="Y52">
        <f t="shared" si="0"/>
        <v>2.1091278571761891</v>
      </c>
      <c r="Z52" t="s">
        <v>100</v>
      </c>
      <c r="AB52">
        <f t="shared" si="1"/>
        <v>0</v>
      </c>
      <c r="AC52" t="s">
        <v>100</v>
      </c>
      <c r="AD52">
        <v>94.407889999999995</v>
      </c>
      <c r="AE52" t="s">
        <v>100</v>
      </c>
      <c r="AG52" t="s">
        <v>100</v>
      </c>
      <c r="AH52">
        <v>5</v>
      </c>
    </row>
    <row r="53" spans="3:34">
      <c r="C53" t="s">
        <v>102</v>
      </c>
      <c r="D53" t="s">
        <v>103</v>
      </c>
      <c r="E53">
        <v>11800.977753507301</v>
      </c>
      <c r="F53" t="s">
        <v>102</v>
      </c>
      <c r="G53" t="s">
        <v>103</v>
      </c>
      <c r="I53" t="s">
        <v>102</v>
      </c>
      <c r="K53" t="s">
        <v>102</v>
      </c>
      <c r="M53" t="s">
        <v>102</v>
      </c>
      <c r="N53">
        <v>90.875439999999998</v>
      </c>
      <c r="O53" t="s">
        <v>102</v>
      </c>
      <c r="Q53" t="s">
        <v>102</v>
      </c>
      <c r="S53" t="s">
        <v>102</v>
      </c>
      <c r="U53" t="s">
        <v>102</v>
      </c>
      <c r="W53" t="s">
        <v>102</v>
      </c>
      <c r="X53">
        <v>155909</v>
      </c>
      <c r="Y53">
        <f t="shared" si="0"/>
        <v>0</v>
      </c>
      <c r="Z53" t="s">
        <v>102</v>
      </c>
      <c r="AB53">
        <f t="shared" si="1"/>
        <v>0</v>
      </c>
      <c r="AC53" t="s">
        <v>102</v>
      </c>
      <c r="AE53" t="s">
        <v>102</v>
      </c>
      <c r="AG53" t="s">
        <v>102</v>
      </c>
    </row>
    <row r="54" spans="3:34">
      <c r="C54" t="s">
        <v>104</v>
      </c>
      <c r="D54" t="s">
        <v>105</v>
      </c>
      <c r="E54">
        <v>1691.1028930006692</v>
      </c>
      <c r="F54" t="s">
        <v>104</v>
      </c>
      <c r="G54" t="s">
        <v>105</v>
      </c>
      <c r="H54">
        <v>30080.9147859683</v>
      </c>
      <c r="I54" t="s">
        <v>104</v>
      </c>
      <c r="J54">
        <v>2.5169807498560091</v>
      </c>
      <c r="K54" t="s">
        <v>104</v>
      </c>
      <c r="L54">
        <v>100</v>
      </c>
      <c r="M54" t="s">
        <v>104</v>
      </c>
      <c r="N54">
        <v>100</v>
      </c>
      <c r="O54" t="s">
        <v>104</v>
      </c>
      <c r="Q54" t="s">
        <v>104</v>
      </c>
      <c r="R54">
        <v>53.126881577055798</v>
      </c>
      <c r="S54" t="s">
        <v>104</v>
      </c>
      <c r="T54">
        <v>0.47519</v>
      </c>
      <c r="U54" t="s">
        <v>104</v>
      </c>
      <c r="V54">
        <v>4</v>
      </c>
      <c r="W54" t="s">
        <v>104</v>
      </c>
      <c r="X54">
        <v>1153658</v>
      </c>
      <c r="Y54">
        <f t="shared" si="0"/>
        <v>3.4672320566407029</v>
      </c>
      <c r="Z54" t="s">
        <v>104</v>
      </c>
      <c r="AB54">
        <f t="shared" si="1"/>
        <v>0</v>
      </c>
      <c r="AC54" t="s">
        <v>104</v>
      </c>
      <c r="AD54">
        <v>98.332070000000002</v>
      </c>
      <c r="AE54" t="s">
        <v>104</v>
      </c>
      <c r="AG54" t="s">
        <v>104</v>
      </c>
    </row>
    <row r="55" spans="3:34">
      <c r="C55" t="s">
        <v>106</v>
      </c>
      <c r="D55" t="s">
        <v>107</v>
      </c>
      <c r="E55">
        <v>3989.9233156608466</v>
      </c>
      <c r="F55" t="s">
        <v>106</v>
      </c>
      <c r="G55" t="s">
        <v>107</v>
      </c>
      <c r="H55">
        <v>28148.202599265631</v>
      </c>
      <c r="I55" t="s">
        <v>106</v>
      </c>
      <c r="J55">
        <v>2.6956496763278217</v>
      </c>
      <c r="K55" t="s">
        <v>106</v>
      </c>
      <c r="L55">
        <v>100</v>
      </c>
      <c r="M55" t="s">
        <v>106</v>
      </c>
      <c r="N55">
        <v>100</v>
      </c>
      <c r="O55" t="s">
        <v>106</v>
      </c>
      <c r="Q55" t="s">
        <v>106</v>
      </c>
      <c r="R55">
        <v>49.799008764732399</v>
      </c>
      <c r="S55" t="s">
        <v>106</v>
      </c>
      <c r="T55">
        <v>1.9052500000000001</v>
      </c>
      <c r="U55" t="s">
        <v>106</v>
      </c>
      <c r="V55">
        <v>910</v>
      </c>
      <c r="W55" t="s">
        <v>106</v>
      </c>
      <c r="X55">
        <v>10525347</v>
      </c>
      <c r="Y55">
        <f t="shared" si="0"/>
        <v>86.457957158087041</v>
      </c>
      <c r="Z55" t="s">
        <v>106</v>
      </c>
      <c r="AA55">
        <v>6952</v>
      </c>
      <c r="AB55">
        <f t="shared" si="1"/>
        <v>660.5007891901331</v>
      </c>
      <c r="AC55" t="s">
        <v>106</v>
      </c>
      <c r="AD55">
        <v>100.0065</v>
      </c>
      <c r="AE55" t="s">
        <v>106</v>
      </c>
      <c r="AG55" t="s">
        <v>106</v>
      </c>
    </row>
    <row r="56" spans="3:34">
      <c r="C56" t="s">
        <v>108</v>
      </c>
      <c r="D56" t="s">
        <v>109</v>
      </c>
      <c r="E56">
        <v>3107.1435949714087</v>
      </c>
      <c r="F56" t="s">
        <v>108</v>
      </c>
      <c r="G56" t="s">
        <v>109</v>
      </c>
      <c r="H56">
        <v>42482.732453925782</v>
      </c>
      <c r="I56" t="s">
        <v>108</v>
      </c>
      <c r="J56">
        <v>1.3632622328194264</v>
      </c>
      <c r="K56" t="s">
        <v>108</v>
      </c>
      <c r="L56">
        <v>100</v>
      </c>
      <c r="M56" t="s">
        <v>108</v>
      </c>
      <c r="N56">
        <v>100</v>
      </c>
      <c r="O56" t="s">
        <v>108</v>
      </c>
      <c r="Q56" t="s">
        <v>108</v>
      </c>
      <c r="R56">
        <v>54.285693787207101</v>
      </c>
      <c r="S56" t="s">
        <v>108</v>
      </c>
      <c r="T56">
        <v>3.0562900000000002</v>
      </c>
      <c r="U56" t="s">
        <v>108</v>
      </c>
      <c r="V56">
        <v>1377</v>
      </c>
      <c r="W56" t="s">
        <v>108</v>
      </c>
      <c r="X56">
        <v>5638530</v>
      </c>
      <c r="Y56">
        <f t="shared" si="0"/>
        <v>244.2125873232917</v>
      </c>
      <c r="Z56" t="s">
        <v>108</v>
      </c>
      <c r="AA56">
        <v>5765</v>
      </c>
      <c r="AB56">
        <f t="shared" si="1"/>
        <v>1022.4296048792859</v>
      </c>
      <c r="AC56" t="s">
        <v>108</v>
      </c>
      <c r="AD56">
        <v>99.424530000000004</v>
      </c>
      <c r="AE56" t="s">
        <v>108</v>
      </c>
      <c r="AG56" t="s">
        <v>108</v>
      </c>
    </row>
    <row r="57" spans="3:34">
      <c r="C57" t="s">
        <v>110</v>
      </c>
      <c r="D57" t="s">
        <v>111</v>
      </c>
      <c r="F57" t="s">
        <v>110</v>
      </c>
      <c r="G57" t="s">
        <v>111</v>
      </c>
      <c r="H57">
        <v>2982.9937262704011</v>
      </c>
      <c r="I57" t="s">
        <v>110</v>
      </c>
      <c r="K57" t="s">
        <v>110</v>
      </c>
      <c r="L57">
        <v>90</v>
      </c>
      <c r="M57" t="s">
        <v>110</v>
      </c>
      <c r="N57">
        <v>53.262560000000001</v>
      </c>
      <c r="O57" t="s">
        <v>110</v>
      </c>
      <c r="P57">
        <v>65.599999999999994</v>
      </c>
      <c r="Q57" t="s">
        <v>110</v>
      </c>
      <c r="R57">
        <v>7.3108860793928203</v>
      </c>
      <c r="S57" t="s">
        <v>110</v>
      </c>
      <c r="U57" t="s">
        <v>110</v>
      </c>
      <c r="W57" t="s">
        <v>110</v>
      </c>
      <c r="X57">
        <v>876174</v>
      </c>
      <c r="Y57">
        <f t="shared" si="0"/>
        <v>0</v>
      </c>
      <c r="Z57" t="s">
        <v>110</v>
      </c>
      <c r="AB57">
        <f t="shared" si="1"/>
        <v>0</v>
      </c>
      <c r="AC57" t="s">
        <v>110</v>
      </c>
      <c r="AD57">
        <v>50.232430000000001</v>
      </c>
      <c r="AE57" t="s">
        <v>110</v>
      </c>
      <c r="AG57" t="s">
        <v>110</v>
      </c>
      <c r="AH57">
        <v>15.9</v>
      </c>
    </row>
    <row r="58" spans="3:34">
      <c r="C58" t="s">
        <v>112</v>
      </c>
      <c r="D58" t="s">
        <v>113</v>
      </c>
      <c r="F58" t="s">
        <v>112</v>
      </c>
      <c r="G58" t="s">
        <v>113</v>
      </c>
      <c r="H58">
        <v>10036.368977551161</v>
      </c>
      <c r="I58" t="s">
        <v>112</v>
      </c>
      <c r="J58">
        <v>16.267807430057054</v>
      </c>
      <c r="K58" t="s">
        <v>112</v>
      </c>
      <c r="M58" t="s">
        <v>112</v>
      </c>
      <c r="N58">
        <v>92.666759999999996</v>
      </c>
      <c r="O58" t="s">
        <v>112</v>
      </c>
      <c r="Q58" t="s">
        <v>112</v>
      </c>
      <c r="R58">
        <v>47.819645126694198</v>
      </c>
      <c r="S58" t="s">
        <v>112</v>
      </c>
      <c r="U58" t="s">
        <v>112</v>
      </c>
      <c r="W58" t="s">
        <v>112</v>
      </c>
      <c r="X58">
        <v>72341</v>
      </c>
      <c r="Y58">
        <f t="shared" si="0"/>
        <v>0</v>
      </c>
      <c r="Z58" t="s">
        <v>112</v>
      </c>
      <c r="AB58">
        <f t="shared" si="1"/>
        <v>0</v>
      </c>
      <c r="AC58" t="s">
        <v>112</v>
      </c>
      <c r="AD58">
        <v>102.66413</v>
      </c>
      <c r="AE58" t="s">
        <v>112</v>
      </c>
      <c r="AG58" t="s">
        <v>112</v>
      </c>
    </row>
    <row r="59" spans="3:34">
      <c r="C59" t="s">
        <v>114</v>
      </c>
      <c r="D59" t="s">
        <v>115</v>
      </c>
      <c r="E59">
        <v>731.31316255516754</v>
      </c>
      <c r="F59" t="s">
        <v>114</v>
      </c>
      <c r="G59" t="s">
        <v>115</v>
      </c>
      <c r="H59">
        <v>11930.011160836521</v>
      </c>
      <c r="I59" t="s">
        <v>114</v>
      </c>
      <c r="J59">
        <v>6.2908801735280369</v>
      </c>
      <c r="K59" t="s">
        <v>114</v>
      </c>
      <c r="L59">
        <v>84.7</v>
      </c>
      <c r="M59" t="s">
        <v>114</v>
      </c>
      <c r="N59">
        <v>98</v>
      </c>
      <c r="O59" t="s">
        <v>114</v>
      </c>
      <c r="P59">
        <v>12.1</v>
      </c>
      <c r="Q59" t="s">
        <v>114</v>
      </c>
      <c r="R59">
        <v>33.400074767388503</v>
      </c>
      <c r="S59" t="s">
        <v>114</v>
      </c>
      <c r="U59" t="s">
        <v>114</v>
      </c>
      <c r="V59">
        <v>13</v>
      </c>
      <c r="W59" t="s">
        <v>114</v>
      </c>
      <c r="X59">
        <v>10405943</v>
      </c>
      <c r="Y59">
        <f t="shared" si="0"/>
        <v>1.2492861050651536</v>
      </c>
      <c r="Z59" t="s">
        <v>114</v>
      </c>
      <c r="AB59">
        <f t="shared" si="1"/>
        <v>0</v>
      </c>
      <c r="AC59" t="s">
        <v>114</v>
      </c>
      <c r="AD59">
        <v>90.650279999999995</v>
      </c>
      <c r="AE59" t="s">
        <v>114</v>
      </c>
      <c r="AG59" t="s">
        <v>114</v>
      </c>
      <c r="AH59">
        <v>12.3</v>
      </c>
    </row>
    <row r="60" spans="3:34">
      <c r="C60" t="s">
        <v>116</v>
      </c>
      <c r="D60" t="s">
        <v>117</v>
      </c>
      <c r="E60">
        <v>979.75476128692151</v>
      </c>
      <c r="F60" t="s">
        <v>116</v>
      </c>
      <c r="G60" t="s">
        <v>117</v>
      </c>
      <c r="H60">
        <v>10625.688902514004</v>
      </c>
      <c r="I60" t="s">
        <v>116</v>
      </c>
      <c r="J60">
        <v>9.0526297926761305</v>
      </c>
      <c r="K60" t="s">
        <v>116</v>
      </c>
      <c r="L60">
        <v>86.9</v>
      </c>
      <c r="M60" t="s">
        <v>116</v>
      </c>
      <c r="N60">
        <v>97.2</v>
      </c>
      <c r="O60" t="s">
        <v>116</v>
      </c>
      <c r="P60">
        <v>36</v>
      </c>
      <c r="Q60" t="s">
        <v>116</v>
      </c>
      <c r="S60" t="s">
        <v>116</v>
      </c>
      <c r="U60" t="s">
        <v>116</v>
      </c>
      <c r="W60" t="s">
        <v>116</v>
      </c>
      <c r="X60">
        <v>15902916</v>
      </c>
      <c r="Y60">
        <f t="shared" si="0"/>
        <v>0</v>
      </c>
      <c r="Z60" t="s">
        <v>116</v>
      </c>
      <c r="AB60">
        <f t="shared" si="1"/>
        <v>0</v>
      </c>
      <c r="AC60" t="s">
        <v>116</v>
      </c>
      <c r="AD60">
        <v>112.88042</v>
      </c>
      <c r="AE60" t="s">
        <v>116</v>
      </c>
      <c r="AG60" t="s">
        <v>116</v>
      </c>
      <c r="AH60">
        <v>10.9</v>
      </c>
    </row>
    <row r="61" spans="3:34">
      <c r="C61" t="s">
        <v>118</v>
      </c>
      <c r="D61" t="s">
        <v>119</v>
      </c>
      <c r="E61">
        <v>884.9922333678777</v>
      </c>
      <c r="F61" t="s">
        <v>118</v>
      </c>
      <c r="G61" t="s">
        <v>119</v>
      </c>
      <c r="H61">
        <v>10050.034284691455</v>
      </c>
      <c r="I61" t="s">
        <v>118</v>
      </c>
      <c r="J61">
        <v>10.991270620815943</v>
      </c>
      <c r="K61" t="s">
        <v>118</v>
      </c>
      <c r="L61">
        <v>99.4</v>
      </c>
      <c r="M61" t="s">
        <v>118</v>
      </c>
      <c r="N61">
        <v>100</v>
      </c>
      <c r="O61" t="s">
        <v>118</v>
      </c>
      <c r="P61">
        <v>10.6</v>
      </c>
      <c r="Q61" t="s">
        <v>118</v>
      </c>
      <c r="R61">
        <v>12.6674919592704</v>
      </c>
      <c r="S61" t="s">
        <v>118</v>
      </c>
      <c r="T61">
        <v>0.67798000000000003</v>
      </c>
      <c r="U61" t="s">
        <v>118</v>
      </c>
      <c r="V61">
        <v>752</v>
      </c>
      <c r="W61" t="s">
        <v>118</v>
      </c>
      <c r="X61">
        <v>89579670</v>
      </c>
      <c r="Y61">
        <f t="shared" si="0"/>
        <v>8.3947618918444338</v>
      </c>
      <c r="Z61" t="s">
        <v>118</v>
      </c>
      <c r="AA61">
        <v>40837</v>
      </c>
      <c r="AB61">
        <f t="shared" si="1"/>
        <v>455.87352576762117</v>
      </c>
      <c r="AC61" t="s">
        <v>118</v>
      </c>
      <c r="AD61">
        <v>103.82353000000001</v>
      </c>
      <c r="AE61" t="s">
        <v>118</v>
      </c>
      <c r="AG61" t="s">
        <v>118</v>
      </c>
      <c r="AH61">
        <v>5</v>
      </c>
    </row>
    <row r="62" spans="3:34">
      <c r="C62" t="s">
        <v>120</v>
      </c>
      <c r="D62" t="s">
        <v>121</v>
      </c>
      <c r="E62">
        <v>693.4434919348322</v>
      </c>
      <c r="F62" t="s">
        <v>120</v>
      </c>
      <c r="G62" t="s">
        <v>121</v>
      </c>
      <c r="H62">
        <v>7837.7913602633025</v>
      </c>
      <c r="I62" t="s">
        <v>120</v>
      </c>
      <c r="J62">
        <v>11.003419471666914</v>
      </c>
      <c r="K62" t="s">
        <v>120</v>
      </c>
      <c r="L62">
        <v>93.8</v>
      </c>
      <c r="M62" t="s">
        <v>120</v>
      </c>
      <c r="N62">
        <v>93.7</v>
      </c>
      <c r="O62" t="s">
        <v>120</v>
      </c>
      <c r="Q62" t="s">
        <v>120</v>
      </c>
      <c r="R62">
        <v>33.115092901799798</v>
      </c>
      <c r="S62" t="s">
        <v>120</v>
      </c>
      <c r="U62" t="s">
        <v>120</v>
      </c>
      <c r="W62" t="s">
        <v>120</v>
      </c>
      <c r="X62">
        <v>6107706</v>
      </c>
      <c r="Y62">
        <f t="shared" si="0"/>
        <v>0</v>
      </c>
      <c r="Z62" t="s">
        <v>120</v>
      </c>
      <c r="AB62">
        <f t="shared" si="1"/>
        <v>0</v>
      </c>
      <c r="AC62" t="s">
        <v>120</v>
      </c>
      <c r="AD62">
        <v>106.83999</v>
      </c>
      <c r="AE62" t="s">
        <v>120</v>
      </c>
      <c r="AG62" t="s">
        <v>120</v>
      </c>
      <c r="AH62">
        <v>12.4</v>
      </c>
    </row>
    <row r="63" spans="3:34">
      <c r="C63" t="s">
        <v>122</v>
      </c>
      <c r="D63" t="s">
        <v>123</v>
      </c>
      <c r="F63" t="s">
        <v>122</v>
      </c>
      <c r="G63" t="s">
        <v>123</v>
      </c>
      <c r="H63">
        <v>34235.665276396096</v>
      </c>
      <c r="I63" t="s">
        <v>122</v>
      </c>
      <c r="K63" t="s">
        <v>122</v>
      </c>
      <c r="L63">
        <v>47.9</v>
      </c>
      <c r="M63" t="s">
        <v>122</v>
      </c>
      <c r="N63">
        <v>66</v>
      </c>
      <c r="O63" t="s">
        <v>122</v>
      </c>
      <c r="P63">
        <v>66.2</v>
      </c>
      <c r="Q63" t="s">
        <v>122</v>
      </c>
      <c r="R63">
        <v>10.2715676718129</v>
      </c>
      <c r="S63" t="s">
        <v>122</v>
      </c>
      <c r="U63" t="s">
        <v>122</v>
      </c>
      <c r="W63" t="s">
        <v>122</v>
      </c>
      <c r="X63">
        <v>820885</v>
      </c>
      <c r="Y63">
        <f t="shared" si="0"/>
        <v>0</v>
      </c>
      <c r="Z63" t="s">
        <v>122</v>
      </c>
      <c r="AB63">
        <f t="shared" si="1"/>
        <v>0</v>
      </c>
      <c r="AC63" t="s">
        <v>122</v>
      </c>
      <c r="AE63" t="s">
        <v>122</v>
      </c>
      <c r="AG63" t="s">
        <v>122</v>
      </c>
    </row>
    <row r="64" spans="3:34">
      <c r="C64" t="s">
        <v>124</v>
      </c>
      <c r="D64" t="s">
        <v>125</v>
      </c>
      <c r="E64">
        <v>163.87394315142922</v>
      </c>
      <c r="F64" t="s">
        <v>124</v>
      </c>
      <c r="G64" t="s">
        <v>125</v>
      </c>
      <c r="I64" t="s">
        <v>124</v>
      </c>
      <c r="K64" t="s">
        <v>124</v>
      </c>
      <c r="L64">
        <v>57.8</v>
      </c>
      <c r="M64" t="s">
        <v>124</v>
      </c>
      <c r="N64">
        <v>36.076799999999999</v>
      </c>
      <c r="O64" t="s">
        <v>124</v>
      </c>
      <c r="Q64" t="s">
        <v>124</v>
      </c>
      <c r="S64" t="s">
        <v>124</v>
      </c>
      <c r="U64" t="s">
        <v>124</v>
      </c>
      <c r="W64" t="s">
        <v>124</v>
      </c>
      <c r="X64">
        <v>5110444</v>
      </c>
      <c r="Y64">
        <f t="shared" ref="Y64:Y115" si="2">V64*10^6/X64</f>
        <v>0</v>
      </c>
      <c r="Z64" t="s">
        <v>124</v>
      </c>
      <c r="AB64">
        <f t="shared" ref="AB64:AB115" si="3">AA64*10^6/X64</f>
        <v>0</v>
      </c>
      <c r="AC64" t="s">
        <v>124</v>
      </c>
      <c r="AD64">
        <v>36.78548</v>
      </c>
      <c r="AE64" t="s">
        <v>124</v>
      </c>
      <c r="AG64" t="s">
        <v>124</v>
      </c>
    </row>
    <row r="65" spans="3:34">
      <c r="C65" t="s">
        <v>126</v>
      </c>
      <c r="D65" t="s">
        <v>127</v>
      </c>
      <c r="E65">
        <v>4623.2791121679338</v>
      </c>
      <c r="F65" t="s">
        <v>126</v>
      </c>
      <c r="G65" t="s">
        <v>127</v>
      </c>
      <c r="H65">
        <v>25774.706930730801</v>
      </c>
      <c r="I65" t="s">
        <v>126</v>
      </c>
      <c r="J65">
        <v>3.5035071053666864</v>
      </c>
      <c r="K65" t="s">
        <v>126</v>
      </c>
      <c r="L65">
        <v>99.6</v>
      </c>
      <c r="M65" t="s">
        <v>126</v>
      </c>
      <c r="N65">
        <v>100</v>
      </c>
      <c r="O65" t="s">
        <v>126</v>
      </c>
      <c r="Q65" t="s">
        <v>126</v>
      </c>
      <c r="R65">
        <v>76.819754036479097</v>
      </c>
      <c r="S65" t="s">
        <v>126</v>
      </c>
      <c r="T65">
        <v>1.7399500000000001</v>
      </c>
      <c r="U65" t="s">
        <v>126</v>
      </c>
      <c r="V65">
        <v>44</v>
      </c>
      <c r="W65" t="s">
        <v>126</v>
      </c>
      <c r="X65">
        <v>1314545</v>
      </c>
      <c r="Y65">
        <f t="shared" si="2"/>
        <v>33.471657493657503</v>
      </c>
      <c r="Z65" t="s">
        <v>126</v>
      </c>
      <c r="AA65">
        <v>237</v>
      </c>
      <c r="AB65">
        <f t="shared" si="3"/>
        <v>180.29051877265519</v>
      </c>
      <c r="AC65" t="s">
        <v>126</v>
      </c>
      <c r="AD65">
        <v>106.51638</v>
      </c>
      <c r="AE65" t="s">
        <v>126</v>
      </c>
      <c r="AG65" t="s">
        <v>126</v>
      </c>
    </row>
    <row r="66" spans="3:34">
      <c r="C66" t="s">
        <v>128</v>
      </c>
      <c r="D66" t="s">
        <v>129</v>
      </c>
      <c r="E66">
        <v>506.97529972332222</v>
      </c>
      <c r="F66" t="s">
        <v>128</v>
      </c>
      <c r="G66" t="s">
        <v>129</v>
      </c>
      <c r="H66">
        <v>1330.3727863433096</v>
      </c>
      <c r="I66" t="s">
        <v>128</v>
      </c>
      <c r="J66">
        <v>44.896720310701092</v>
      </c>
      <c r="K66" t="s">
        <v>128</v>
      </c>
      <c r="L66">
        <v>57.3</v>
      </c>
      <c r="M66" t="s">
        <v>128</v>
      </c>
      <c r="N66">
        <v>26.562560000000001</v>
      </c>
      <c r="O66" t="s">
        <v>128</v>
      </c>
      <c r="P66">
        <v>73.900000000000006</v>
      </c>
      <c r="Q66" t="s">
        <v>128</v>
      </c>
      <c r="S66" t="s">
        <v>128</v>
      </c>
      <c r="T66">
        <v>0.60631000000000002</v>
      </c>
      <c r="U66" t="s">
        <v>128</v>
      </c>
      <c r="W66" t="s">
        <v>128</v>
      </c>
      <c r="X66">
        <v>96958732</v>
      </c>
      <c r="Y66">
        <f t="shared" si="2"/>
        <v>0</v>
      </c>
      <c r="Z66" t="s">
        <v>128</v>
      </c>
      <c r="AB66">
        <f t="shared" si="3"/>
        <v>0</v>
      </c>
      <c r="AC66" t="s">
        <v>128</v>
      </c>
      <c r="AE66" t="s">
        <v>128</v>
      </c>
      <c r="AG66" t="s">
        <v>128</v>
      </c>
      <c r="AH66">
        <v>32</v>
      </c>
    </row>
    <row r="67" spans="3:34">
      <c r="C67" t="s">
        <v>130</v>
      </c>
      <c r="D67" t="s">
        <v>131</v>
      </c>
      <c r="F67" t="s">
        <v>130</v>
      </c>
      <c r="G67" t="s">
        <v>131</v>
      </c>
      <c r="I67" t="s">
        <v>130</v>
      </c>
      <c r="K67" t="s">
        <v>130</v>
      </c>
      <c r="M67" t="s">
        <v>130</v>
      </c>
      <c r="N67">
        <v>100</v>
      </c>
      <c r="O67" t="s">
        <v>130</v>
      </c>
      <c r="Q67" t="s">
        <v>130</v>
      </c>
      <c r="S67" t="s">
        <v>130</v>
      </c>
      <c r="U67" t="s">
        <v>130</v>
      </c>
      <c r="W67" t="s">
        <v>130</v>
      </c>
      <c r="X67">
        <v>48221</v>
      </c>
      <c r="Y67">
        <f t="shared" si="2"/>
        <v>0</v>
      </c>
      <c r="Z67" t="s">
        <v>130</v>
      </c>
      <c r="AB67">
        <f t="shared" si="3"/>
        <v>0</v>
      </c>
      <c r="AC67" t="s">
        <v>130</v>
      </c>
      <c r="AE67" t="s">
        <v>130</v>
      </c>
      <c r="AG67" t="s">
        <v>130</v>
      </c>
    </row>
    <row r="68" spans="3:34">
      <c r="C68" t="s">
        <v>132</v>
      </c>
      <c r="D68" t="s">
        <v>133</v>
      </c>
      <c r="F68" t="s">
        <v>132</v>
      </c>
      <c r="G68" t="s">
        <v>133</v>
      </c>
      <c r="H68">
        <v>7896.5510218726531</v>
      </c>
      <c r="I68" t="s">
        <v>132</v>
      </c>
      <c r="J68">
        <v>12.116459627329194</v>
      </c>
      <c r="K68" t="s">
        <v>132</v>
      </c>
      <c r="L68">
        <v>95.7</v>
      </c>
      <c r="M68" t="s">
        <v>132</v>
      </c>
      <c r="N68">
        <v>59.32891</v>
      </c>
      <c r="O68" t="s">
        <v>132</v>
      </c>
      <c r="Q68" t="s">
        <v>132</v>
      </c>
      <c r="R68">
        <v>44.494199128166997</v>
      </c>
      <c r="S68" t="s">
        <v>132</v>
      </c>
      <c r="U68" t="s">
        <v>132</v>
      </c>
      <c r="W68" t="s">
        <v>132</v>
      </c>
      <c r="X68">
        <v>886450</v>
      </c>
      <c r="Y68">
        <f t="shared" si="2"/>
        <v>0</v>
      </c>
      <c r="Z68" t="s">
        <v>132</v>
      </c>
      <c r="AB68">
        <f t="shared" si="3"/>
        <v>0</v>
      </c>
      <c r="AC68" t="s">
        <v>132</v>
      </c>
      <c r="AD68">
        <v>102.93858</v>
      </c>
      <c r="AE68" t="s">
        <v>132</v>
      </c>
      <c r="AG68" t="s">
        <v>132</v>
      </c>
      <c r="AH68">
        <v>5</v>
      </c>
    </row>
    <row r="69" spans="3:34">
      <c r="C69" t="s">
        <v>134</v>
      </c>
      <c r="D69" t="s">
        <v>135</v>
      </c>
      <c r="E69">
        <v>6074.7497872759777</v>
      </c>
      <c r="F69" t="s">
        <v>134</v>
      </c>
      <c r="G69" t="s">
        <v>135</v>
      </c>
      <c r="H69">
        <v>38866.742489538192</v>
      </c>
      <c r="I69" t="s">
        <v>134</v>
      </c>
      <c r="J69">
        <v>2.9912790197641148</v>
      </c>
      <c r="K69" t="s">
        <v>134</v>
      </c>
      <c r="L69">
        <v>100</v>
      </c>
      <c r="M69" t="s">
        <v>134</v>
      </c>
      <c r="N69">
        <v>100</v>
      </c>
      <c r="O69" t="s">
        <v>134</v>
      </c>
      <c r="Q69" t="s">
        <v>134</v>
      </c>
      <c r="R69">
        <v>35.866093138047702</v>
      </c>
      <c r="S69" t="s">
        <v>134</v>
      </c>
      <c r="T69">
        <v>3.30904</v>
      </c>
      <c r="U69" t="s">
        <v>134</v>
      </c>
      <c r="V69">
        <v>1419</v>
      </c>
      <c r="W69" t="s">
        <v>134</v>
      </c>
      <c r="X69">
        <v>5461512</v>
      </c>
      <c r="Y69">
        <f t="shared" si="2"/>
        <v>259.81816024573413</v>
      </c>
      <c r="Z69" t="s">
        <v>134</v>
      </c>
      <c r="AA69">
        <v>3874</v>
      </c>
      <c r="AB69">
        <f t="shared" si="3"/>
        <v>709.32738040308254</v>
      </c>
      <c r="AC69" t="s">
        <v>134</v>
      </c>
      <c r="AD69">
        <v>99.436329999999998</v>
      </c>
      <c r="AE69" t="s">
        <v>134</v>
      </c>
      <c r="AG69" t="s">
        <v>134</v>
      </c>
    </row>
    <row r="70" spans="3:34">
      <c r="C70" t="s">
        <v>136</v>
      </c>
      <c r="D70" t="s">
        <v>137</v>
      </c>
      <c r="E70">
        <v>3842.571170262529</v>
      </c>
      <c r="F70" t="s">
        <v>136</v>
      </c>
      <c r="G70" t="s">
        <v>137</v>
      </c>
      <c r="H70">
        <v>37306.283390591496</v>
      </c>
      <c r="I70" t="s">
        <v>136</v>
      </c>
      <c r="J70">
        <v>1.5998883811048166</v>
      </c>
      <c r="K70" t="s">
        <v>136</v>
      </c>
      <c r="L70">
        <v>100</v>
      </c>
      <c r="M70" t="s">
        <v>136</v>
      </c>
      <c r="N70">
        <v>100</v>
      </c>
      <c r="O70" t="s">
        <v>136</v>
      </c>
      <c r="Q70" t="s">
        <v>136</v>
      </c>
      <c r="R70">
        <v>108.048267001276</v>
      </c>
      <c r="S70" t="s">
        <v>136</v>
      </c>
      <c r="T70">
        <v>2.22811</v>
      </c>
      <c r="U70" t="s">
        <v>136</v>
      </c>
      <c r="V70">
        <v>14500</v>
      </c>
      <c r="W70" t="s">
        <v>136</v>
      </c>
      <c r="X70">
        <v>66217509</v>
      </c>
      <c r="Y70">
        <f t="shared" si="2"/>
        <v>218.97531663415486</v>
      </c>
      <c r="Z70" t="s">
        <v>136</v>
      </c>
      <c r="AA70">
        <v>83914</v>
      </c>
      <c r="AB70">
        <f t="shared" si="3"/>
        <v>1267.2479117267912</v>
      </c>
      <c r="AC70" t="s">
        <v>136</v>
      </c>
      <c r="AE70" t="s">
        <v>136</v>
      </c>
      <c r="AG70" t="s">
        <v>136</v>
      </c>
    </row>
    <row r="71" spans="3:34">
      <c r="C71" t="s">
        <v>138</v>
      </c>
      <c r="D71" t="s">
        <v>139</v>
      </c>
      <c r="F71" t="s">
        <v>138</v>
      </c>
      <c r="G71" t="s">
        <v>139</v>
      </c>
      <c r="I71" t="s">
        <v>138</v>
      </c>
      <c r="K71" t="s">
        <v>138</v>
      </c>
      <c r="L71">
        <v>100</v>
      </c>
      <c r="M71" t="s">
        <v>138</v>
      </c>
      <c r="N71">
        <v>59.32891</v>
      </c>
      <c r="O71" t="s">
        <v>138</v>
      </c>
      <c r="Q71" t="s">
        <v>138</v>
      </c>
      <c r="S71" t="s">
        <v>138</v>
      </c>
      <c r="U71" t="s">
        <v>138</v>
      </c>
      <c r="W71" t="s">
        <v>138</v>
      </c>
      <c r="X71">
        <v>279781</v>
      </c>
      <c r="Y71">
        <f t="shared" si="2"/>
        <v>0</v>
      </c>
      <c r="Z71" t="s">
        <v>138</v>
      </c>
      <c r="AB71">
        <f t="shared" si="3"/>
        <v>0</v>
      </c>
      <c r="AC71" t="s">
        <v>138</v>
      </c>
      <c r="AE71" t="s">
        <v>138</v>
      </c>
      <c r="AG71" t="s">
        <v>138</v>
      </c>
    </row>
    <row r="72" spans="3:34">
      <c r="C72" t="s">
        <v>140</v>
      </c>
      <c r="D72" t="s">
        <v>141</v>
      </c>
      <c r="E72">
        <v>1434.9135426342639</v>
      </c>
      <c r="F72" t="s">
        <v>140</v>
      </c>
      <c r="G72" t="s">
        <v>141</v>
      </c>
      <c r="H72">
        <v>18171.875557186246</v>
      </c>
      <c r="I72" t="s">
        <v>140</v>
      </c>
      <c r="J72">
        <v>3.6264671060164391</v>
      </c>
      <c r="K72" t="s">
        <v>140</v>
      </c>
      <c r="L72">
        <v>93.2</v>
      </c>
      <c r="M72" t="s">
        <v>140</v>
      </c>
      <c r="N72">
        <v>89.3</v>
      </c>
      <c r="O72" t="s">
        <v>140</v>
      </c>
      <c r="P72">
        <v>37</v>
      </c>
      <c r="Q72" t="s">
        <v>140</v>
      </c>
      <c r="S72" t="s">
        <v>140</v>
      </c>
      <c r="U72" t="s">
        <v>140</v>
      </c>
      <c r="W72" t="s">
        <v>140</v>
      </c>
      <c r="X72">
        <v>1687673</v>
      </c>
      <c r="Y72">
        <f t="shared" si="2"/>
        <v>0</v>
      </c>
      <c r="Z72" t="s">
        <v>140</v>
      </c>
      <c r="AA72">
        <v>109</v>
      </c>
      <c r="AB72">
        <f t="shared" si="3"/>
        <v>64.585971334494303</v>
      </c>
      <c r="AC72" t="s">
        <v>140</v>
      </c>
      <c r="AE72" t="s">
        <v>140</v>
      </c>
      <c r="AF72">
        <v>21.9</v>
      </c>
      <c r="AG72" t="s">
        <v>140</v>
      </c>
      <c r="AH72">
        <v>5</v>
      </c>
    </row>
    <row r="73" spans="3:34">
      <c r="C73" t="s">
        <v>142</v>
      </c>
      <c r="D73" t="s">
        <v>143</v>
      </c>
      <c r="F73" t="s">
        <v>142</v>
      </c>
      <c r="G73" t="s">
        <v>143</v>
      </c>
      <c r="H73">
        <v>1592.6503231107038</v>
      </c>
      <c r="I73" t="s">
        <v>142</v>
      </c>
      <c r="J73">
        <v>23.637678313634297</v>
      </c>
      <c r="K73" t="s">
        <v>142</v>
      </c>
      <c r="L73">
        <v>90.2</v>
      </c>
      <c r="M73" t="s">
        <v>142</v>
      </c>
      <c r="N73">
        <v>34.526800000000001</v>
      </c>
      <c r="O73" t="s">
        <v>142</v>
      </c>
      <c r="P73">
        <v>34.799999999999997</v>
      </c>
      <c r="Q73" t="s">
        <v>142</v>
      </c>
      <c r="S73" t="s">
        <v>142</v>
      </c>
      <c r="U73" t="s">
        <v>142</v>
      </c>
      <c r="W73" t="s">
        <v>142</v>
      </c>
      <c r="X73">
        <v>1928201</v>
      </c>
      <c r="Y73">
        <f t="shared" si="2"/>
        <v>0</v>
      </c>
      <c r="Z73" t="s">
        <v>142</v>
      </c>
      <c r="AB73">
        <f t="shared" si="3"/>
        <v>0</v>
      </c>
      <c r="AC73" t="s">
        <v>142</v>
      </c>
      <c r="AD73">
        <v>69.7774</v>
      </c>
      <c r="AE73" t="s">
        <v>142</v>
      </c>
      <c r="AG73" t="s">
        <v>142</v>
      </c>
      <c r="AH73">
        <v>5.3</v>
      </c>
    </row>
    <row r="74" spans="3:34">
      <c r="C74" t="s">
        <v>144</v>
      </c>
      <c r="D74" t="s">
        <v>145</v>
      </c>
      <c r="E74">
        <v>1032.1461864406781</v>
      </c>
      <c r="F74" t="s">
        <v>144</v>
      </c>
      <c r="G74" t="s">
        <v>145</v>
      </c>
      <c r="H74">
        <v>8235.5941422198248</v>
      </c>
      <c r="I74" t="s">
        <v>144</v>
      </c>
      <c r="J74">
        <v>9.4065115179136427</v>
      </c>
      <c r="K74" t="s">
        <v>144</v>
      </c>
      <c r="L74">
        <v>100</v>
      </c>
      <c r="M74" t="s">
        <v>144</v>
      </c>
      <c r="N74">
        <v>100</v>
      </c>
      <c r="O74" t="s">
        <v>144</v>
      </c>
      <c r="Q74" t="s">
        <v>144</v>
      </c>
      <c r="R74">
        <v>58.266345351666601</v>
      </c>
      <c r="S74" t="s">
        <v>144</v>
      </c>
      <c r="T74">
        <v>0.13139000000000001</v>
      </c>
      <c r="U74" t="s">
        <v>144</v>
      </c>
      <c r="V74">
        <v>110</v>
      </c>
      <c r="W74" t="s">
        <v>144</v>
      </c>
      <c r="X74">
        <v>3727000</v>
      </c>
      <c r="Y74">
        <f t="shared" si="2"/>
        <v>29.514354708881136</v>
      </c>
      <c r="Z74" t="s">
        <v>144</v>
      </c>
      <c r="AA74">
        <v>625</v>
      </c>
      <c r="AB74">
        <f t="shared" si="3"/>
        <v>167.69519720955191</v>
      </c>
      <c r="AC74" t="s">
        <v>144</v>
      </c>
      <c r="AD74">
        <v>112.96238</v>
      </c>
      <c r="AE74" t="s">
        <v>144</v>
      </c>
      <c r="AG74" t="s">
        <v>144</v>
      </c>
      <c r="AH74">
        <v>7.4</v>
      </c>
    </row>
    <row r="75" spans="3:34">
      <c r="C75" t="s">
        <v>146</v>
      </c>
      <c r="D75" t="s">
        <v>147</v>
      </c>
      <c r="E75">
        <v>3867.6223601076663</v>
      </c>
      <c r="F75" t="s">
        <v>146</v>
      </c>
      <c r="G75" t="s">
        <v>147</v>
      </c>
      <c r="H75">
        <v>42266.186006734642</v>
      </c>
      <c r="I75" t="s">
        <v>146</v>
      </c>
      <c r="J75">
        <v>0.78995293394195976</v>
      </c>
      <c r="K75" t="s">
        <v>146</v>
      </c>
      <c r="L75">
        <v>100</v>
      </c>
      <c r="M75" t="s">
        <v>146</v>
      </c>
      <c r="N75">
        <v>100</v>
      </c>
      <c r="O75" t="s">
        <v>146</v>
      </c>
      <c r="Q75" t="s">
        <v>146</v>
      </c>
      <c r="S75" t="s">
        <v>146</v>
      </c>
      <c r="T75">
        <v>2.8534099999999998</v>
      </c>
      <c r="U75" t="s">
        <v>146</v>
      </c>
      <c r="V75">
        <v>48154</v>
      </c>
      <c r="W75" t="s">
        <v>146</v>
      </c>
      <c r="X75">
        <v>80970732</v>
      </c>
      <c r="Y75">
        <f t="shared" si="2"/>
        <v>594.70871524293489</v>
      </c>
      <c r="Z75" t="s">
        <v>146</v>
      </c>
      <c r="AA75">
        <v>79340</v>
      </c>
      <c r="AB75">
        <f t="shared" si="3"/>
        <v>979.86022900225237</v>
      </c>
      <c r="AC75" t="s">
        <v>146</v>
      </c>
      <c r="AD75">
        <v>100.69410000000001</v>
      </c>
      <c r="AE75" t="s">
        <v>146</v>
      </c>
      <c r="AG75" t="s">
        <v>146</v>
      </c>
    </row>
    <row r="76" spans="3:34">
      <c r="C76" t="s">
        <v>148</v>
      </c>
      <c r="D76" t="s">
        <v>149</v>
      </c>
      <c r="E76">
        <v>343.61277172002053</v>
      </c>
      <c r="F76" t="s">
        <v>148</v>
      </c>
      <c r="G76" t="s">
        <v>149</v>
      </c>
      <c r="H76">
        <v>3833.7904854741641</v>
      </c>
      <c r="I76" t="s">
        <v>148</v>
      </c>
      <c r="J76">
        <v>23.151448322309609</v>
      </c>
      <c r="K76" t="s">
        <v>148</v>
      </c>
      <c r="L76">
        <v>88.7</v>
      </c>
      <c r="M76" t="s">
        <v>148</v>
      </c>
      <c r="N76">
        <v>64.062560000000005</v>
      </c>
      <c r="O76" t="s">
        <v>148</v>
      </c>
      <c r="P76">
        <v>37.9</v>
      </c>
      <c r="Q76" t="s">
        <v>148</v>
      </c>
      <c r="R76">
        <v>8.1953913602567194</v>
      </c>
      <c r="S76" t="s">
        <v>148</v>
      </c>
      <c r="U76" t="s">
        <v>148</v>
      </c>
      <c r="W76" t="s">
        <v>148</v>
      </c>
      <c r="X76">
        <v>26786598</v>
      </c>
      <c r="Y76">
        <f t="shared" si="2"/>
        <v>0</v>
      </c>
      <c r="Z76" t="s">
        <v>148</v>
      </c>
      <c r="AB76">
        <f t="shared" si="3"/>
        <v>0</v>
      </c>
      <c r="AC76" t="s">
        <v>148</v>
      </c>
      <c r="AD76">
        <v>98.449029999999993</v>
      </c>
      <c r="AE76" t="s">
        <v>148</v>
      </c>
      <c r="AG76" t="s">
        <v>148</v>
      </c>
      <c r="AH76">
        <v>5</v>
      </c>
    </row>
    <row r="77" spans="3:34">
      <c r="C77" t="s">
        <v>150</v>
      </c>
      <c r="D77" t="s">
        <v>151</v>
      </c>
      <c r="E77">
        <v>2134.1043961671144</v>
      </c>
      <c r="F77" t="s">
        <v>150</v>
      </c>
      <c r="G77" t="s">
        <v>151</v>
      </c>
      <c r="H77">
        <v>24197.568416955921</v>
      </c>
      <c r="I77" t="s">
        <v>150</v>
      </c>
      <c r="J77">
        <v>3.7278268463355961</v>
      </c>
      <c r="K77" t="s">
        <v>150</v>
      </c>
      <c r="L77">
        <v>100</v>
      </c>
      <c r="M77" t="s">
        <v>150</v>
      </c>
      <c r="N77">
        <v>100</v>
      </c>
      <c r="O77" t="s">
        <v>150</v>
      </c>
      <c r="Q77" t="s">
        <v>150</v>
      </c>
      <c r="R77">
        <v>59.0868871053109</v>
      </c>
      <c r="S77" t="s">
        <v>150</v>
      </c>
      <c r="T77">
        <v>0.80337000000000003</v>
      </c>
      <c r="U77" t="s">
        <v>150</v>
      </c>
      <c r="V77">
        <v>651</v>
      </c>
      <c r="W77" t="s">
        <v>150</v>
      </c>
      <c r="X77">
        <v>10869637</v>
      </c>
      <c r="Y77">
        <f t="shared" si="2"/>
        <v>59.891604475844041</v>
      </c>
      <c r="Z77" t="s">
        <v>150</v>
      </c>
      <c r="AA77">
        <v>1413</v>
      </c>
      <c r="AB77">
        <f t="shared" si="3"/>
        <v>129.99514151208547</v>
      </c>
      <c r="AC77" t="s">
        <v>150</v>
      </c>
      <c r="AD77">
        <v>97.085220000000007</v>
      </c>
      <c r="AE77" t="s">
        <v>150</v>
      </c>
      <c r="AG77" t="s">
        <v>150</v>
      </c>
    </row>
    <row r="78" spans="3:34">
      <c r="C78" t="s">
        <v>152</v>
      </c>
      <c r="D78" t="s">
        <v>153</v>
      </c>
      <c r="F78" t="s">
        <v>152</v>
      </c>
      <c r="G78" t="s">
        <v>153</v>
      </c>
      <c r="I78" t="s">
        <v>152</v>
      </c>
      <c r="K78" t="s">
        <v>152</v>
      </c>
      <c r="L78">
        <v>100</v>
      </c>
      <c r="M78" t="s">
        <v>152</v>
      </c>
      <c r="N78">
        <v>100</v>
      </c>
      <c r="O78" t="s">
        <v>152</v>
      </c>
      <c r="Q78" t="s">
        <v>152</v>
      </c>
      <c r="S78" t="s">
        <v>152</v>
      </c>
      <c r="U78" t="s">
        <v>152</v>
      </c>
      <c r="W78" t="s">
        <v>152</v>
      </c>
      <c r="X78">
        <v>56295</v>
      </c>
      <c r="Y78">
        <f t="shared" si="2"/>
        <v>0</v>
      </c>
      <c r="Z78" t="s">
        <v>152</v>
      </c>
      <c r="AB78">
        <f t="shared" si="3"/>
        <v>0</v>
      </c>
      <c r="AC78" t="s">
        <v>152</v>
      </c>
      <c r="AE78" t="s">
        <v>152</v>
      </c>
      <c r="AG78" t="s">
        <v>152</v>
      </c>
    </row>
    <row r="79" spans="3:34">
      <c r="C79" t="s">
        <v>154</v>
      </c>
      <c r="D79" t="s">
        <v>155</v>
      </c>
      <c r="F79" t="s">
        <v>154</v>
      </c>
      <c r="G79" t="s">
        <v>155</v>
      </c>
      <c r="H79">
        <v>11263.443401038383</v>
      </c>
      <c r="I79" t="s">
        <v>154</v>
      </c>
      <c r="J79">
        <v>5.5578189599202412</v>
      </c>
      <c r="K79" t="s">
        <v>154</v>
      </c>
      <c r="L79">
        <v>96.6</v>
      </c>
      <c r="M79" t="s">
        <v>154</v>
      </c>
      <c r="N79">
        <v>90.875439999999998</v>
      </c>
      <c r="O79" t="s">
        <v>154</v>
      </c>
      <c r="Q79" t="s">
        <v>154</v>
      </c>
      <c r="R79">
        <v>47.429816690167897</v>
      </c>
      <c r="S79" t="s">
        <v>154</v>
      </c>
      <c r="U79" t="s">
        <v>154</v>
      </c>
      <c r="W79" t="s">
        <v>154</v>
      </c>
      <c r="X79">
        <v>106349</v>
      </c>
      <c r="Y79">
        <f t="shared" si="2"/>
        <v>0</v>
      </c>
      <c r="Z79" t="s">
        <v>154</v>
      </c>
      <c r="AB79">
        <f t="shared" si="3"/>
        <v>0</v>
      </c>
      <c r="AC79" t="s">
        <v>154</v>
      </c>
      <c r="AD79">
        <v>94.510869999999997</v>
      </c>
      <c r="AE79" t="s">
        <v>154</v>
      </c>
      <c r="AG79" t="s">
        <v>154</v>
      </c>
    </row>
    <row r="80" spans="3:34">
      <c r="C80" t="s">
        <v>156</v>
      </c>
      <c r="D80" t="s">
        <v>157</v>
      </c>
      <c r="F80" t="s">
        <v>156</v>
      </c>
      <c r="G80" t="s">
        <v>157</v>
      </c>
      <c r="I80" t="s">
        <v>156</v>
      </c>
      <c r="K80" t="s">
        <v>156</v>
      </c>
      <c r="L80">
        <v>99.5</v>
      </c>
      <c r="M80" t="s">
        <v>156</v>
      </c>
      <c r="N80">
        <v>59.32891</v>
      </c>
      <c r="O80" t="s">
        <v>156</v>
      </c>
      <c r="Q80" t="s">
        <v>156</v>
      </c>
      <c r="S80" t="s">
        <v>156</v>
      </c>
      <c r="U80" t="s">
        <v>156</v>
      </c>
      <c r="W80" t="s">
        <v>156</v>
      </c>
      <c r="X80">
        <v>167543</v>
      </c>
      <c r="Y80">
        <f t="shared" si="2"/>
        <v>0</v>
      </c>
      <c r="Z80" t="s">
        <v>156</v>
      </c>
      <c r="AB80">
        <f t="shared" si="3"/>
        <v>0</v>
      </c>
      <c r="AC80" t="s">
        <v>156</v>
      </c>
      <c r="AE80" t="s">
        <v>156</v>
      </c>
      <c r="AG80" t="s">
        <v>156</v>
      </c>
    </row>
    <row r="81" spans="3:34">
      <c r="C81" t="s">
        <v>158</v>
      </c>
      <c r="D81" t="s">
        <v>159</v>
      </c>
      <c r="E81">
        <v>767.64743502766237</v>
      </c>
      <c r="F81" t="s">
        <v>158</v>
      </c>
      <c r="G81" t="s">
        <v>159</v>
      </c>
      <c r="H81">
        <v>6962.8110442211409</v>
      </c>
      <c r="I81" t="s">
        <v>158</v>
      </c>
      <c r="J81">
        <v>11.296358435460878</v>
      </c>
      <c r="K81" t="s">
        <v>158</v>
      </c>
      <c r="L81">
        <v>92.8</v>
      </c>
      <c r="M81" t="s">
        <v>158</v>
      </c>
      <c r="N81">
        <v>78.5</v>
      </c>
      <c r="O81" t="s">
        <v>158</v>
      </c>
      <c r="P81">
        <v>34.5</v>
      </c>
      <c r="Q81" t="s">
        <v>158</v>
      </c>
      <c r="R81">
        <v>35.840242775303501</v>
      </c>
      <c r="S81" t="s">
        <v>158</v>
      </c>
      <c r="U81" t="s">
        <v>158</v>
      </c>
      <c r="V81">
        <v>10</v>
      </c>
      <c r="W81" t="s">
        <v>158</v>
      </c>
      <c r="X81">
        <v>16015494</v>
      </c>
      <c r="Y81">
        <f t="shared" si="2"/>
        <v>0.62439535115182832</v>
      </c>
      <c r="Z81" t="s">
        <v>158</v>
      </c>
      <c r="AB81">
        <f t="shared" si="3"/>
        <v>0</v>
      </c>
      <c r="AC81" t="s">
        <v>158</v>
      </c>
      <c r="AD81">
        <v>86.501769999999993</v>
      </c>
      <c r="AE81" t="s">
        <v>158</v>
      </c>
      <c r="AG81" t="s">
        <v>158</v>
      </c>
      <c r="AH81">
        <v>15.6</v>
      </c>
    </row>
    <row r="82" spans="3:34">
      <c r="C82" t="s">
        <v>160</v>
      </c>
      <c r="D82" t="s">
        <v>161</v>
      </c>
      <c r="F82" t="s">
        <v>160</v>
      </c>
      <c r="G82" t="s">
        <v>161</v>
      </c>
      <c r="H82">
        <v>1192.2275526261926</v>
      </c>
      <c r="I82" t="s">
        <v>160</v>
      </c>
      <c r="J82">
        <v>20.237356539389946</v>
      </c>
      <c r="K82" t="s">
        <v>160</v>
      </c>
      <c r="L82">
        <v>76.8</v>
      </c>
      <c r="M82" t="s">
        <v>160</v>
      </c>
      <c r="N82">
        <v>26.2</v>
      </c>
      <c r="O82" t="s">
        <v>160</v>
      </c>
      <c r="P82">
        <v>43.3</v>
      </c>
      <c r="Q82" t="s">
        <v>160</v>
      </c>
      <c r="R82">
        <v>1.61964604857247</v>
      </c>
      <c r="S82" t="s">
        <v>160</v>
      </c>
      <c r="U82" t="s">
        <v>160</v>
      </c>
      <c r="W82" t="s">
        <v>160</v>
      </c>
      <c r="X82">
        <v>12275527</v>
      </c>
      <c r="Y82">
        <f t="shared" si="2"/>
        <v>0</v>
      </c>
      <c r="Z82" t="s">
        <v>160</v>
      </c>
      <c r="AB82">
        <f t="shared" si="3"/>
        <v>0</v>
      </c>
      <c r="AC82" t="s">
        <v>160</v>
      </c>
      <c r="AD82">
        <v>60.597749999999998</v>
      </c>
      <c r="AE82" t="s">
        <v>160</v>
      </c>
      <c r="AF82">
        <v>51.7</v>
      </c>
      <c r="AG82" t="s">
        <v>160</v>
      </c>
      <c r="AH82">
        <v>16.399999999999999</v>
      </c>
    </row>
    <row r="83" spans="3:34">
      <c r="C83" t="s">
        <v>162</v>
      </c>
      <c r="D83" t="s">
        <v>163</v>
      </c>
      <c r="F83" t="s">
        <v>162</v>
      </c>
      <c r="G83" t="s">
        <v>163</v>
      </c>
      <c r="H83">
        <v>1320.9041883376663</v>
      </c>
      <c r="I83" t="s">
        <v>162</v>
      </c>
      <c r="J83">
        <v>43.678605612258593</v>
      </c>
      <c r="K83" t="s">
        <v>162</v>
      </c>
      <c r="L83">
        <v>79.3</v>
      </c>
      <c r="M83" t="s">
        <v>162</v>
      </c>
      <c r="N83">
        <v>60.606720000000003</v>
      </c>
      <c r="O83" t="s">
        <v>162</v>
      </c>
      <c r="P83">
        <v>82.3</v>
      </c>
      <c r="Q83" t="s">
        <v>162</v>
      </c>
      <c r="S83" t="s">
        <v>162</v>
      </c>
      <c r="U83" t="s">
        <v>162</v>
      </c>
      <c r="W83" t="s">
        <v>162</v>
      </c>
      <c r="X83">
        <v>1800513</v>
      </c>
      <c r="Y83">
        <f t="shared" si="2"/>
        <v>0</v>
      </c>
      <c r="Z83" t="s">
        <v>162</v>
      </c>
      <c r="AB83">
        <f t="shared" si="3"/>
        <v>0</v>
      </c>
      <c r="AC83" t="s">
        <v>162</v>
      </c>
      <c r="AE83" t="s">
        <v>162</v>
      </c>
      <c r="AG83" t="s">
        <v>162</v>
      </c>
      <c r="AH83">
        <v>20.7</v>
      </c>
    </row>
    <row r="84" spans="3:34">
      <c r="C84" t="s">
        <v>164</v>
      </c>
      <c r="D84" t="s">
        <v>165</v>
      </c>
      <c r="F84" t="s">
        <v>164</v>
      </c>
      <c r="G84" t="s">
        <v>165</v>
      </c>
      <c r="H84">
        <v>6657.133802839875</v>
      </c>
      <c r="I84" t="s">
        <v>164</v>
      </c>
      <c r="J84">
        <v>18.896112595547685</v>
      </c>
      <c r="K84" t="s">
        <v>164</v>
      </c>
      <c r="L84">
        <v>98.3</v>
      </c>
      <c r="M84" t="s">
        <v>164</v>
      </c>
      <c r="N84">
        <v>79.466769999999997</v>
      </c>
      <c r="O84" t="s">
        <v>164</v>
      </c>
      <c r="P84">
        <v>33.1</v>
      </c>
      <c r="Q84" t="s">
        <v>164</v>
      </c>
      <c r="R84">
        <v>19.047545752589699</v>
      </c>
      <c r="S84" t="s">
        <v>164</v>
      </c>
      <c r="U84" t="s">
        <v>164</v>
      </c>
      <c r="W84" t="s">
        <v>164</v>
      </c>
      <c r="X84">
        <v>763893</v>
      </c>
      <c r="Y84">
        <f t="shared" si="2"/>
        <v>0</v>
      </c>
      <c r="Z84" t="s">
        <v>164</v>
      </c>
      <c r="AB84">
        <f t="shared" si="3"/>
        <v>0</v>
      </c>
      <c r="AC84" t="s">
        <v>164</v>
      </c>
      <c r="AE84" t="s">
        <v>164</v>
      </c>
      <c r="AG84" t="s">
        <v>164</v>
      </c>
      <c r="AH84">
        <v>10.6</v>
      </c>
    </row>
    <row r="85" spans="3:34">
      <c r="C85" t="s">
        <v>166</v>
      </c>
      <c r="D85" t="s">
        <v>167</v>
      </c>
      <c r="E85">
        <v>393.15915093197373</v>
      </c>
      <c r="F85" t="s">
        <v>166</v>
      </c>
      <c r="G85" t="s">
        <v>167</v>
      </c>
      <c r="H85">
        <v>1629.6582483586769</v>
      </c>
      <c r="I85" t="s">
        <v>166</v>
      </c>
      <c r="K85" t="s">
        <v>166</v>
      </c>
      <c r="L85">
        <v>57.7</v>
      </c>
      <c r="M85" t="s">
        <v>166</v>
      </c>
      <c r="N85">
        <v>37.9</v>
      </c>
      <c r="O85" t="s">
        <v>166</v>
      </c>
      <c r="P85">
        <v>74.400000000000006</v>
      </c>
      <c r="Q85" t="s">
        <v>166</v>
      </c>
      <c r="S85" t="s">
        <v>166</v>
      </c>
      <c r="U85" t="s">
        <v>166</v>
      </c>
      <c r="V85">
        <v>2</v>
      </c>
      <c r="W85" t="s">
        <v>166</v>
      </c>
      <c r="X85">
        <v>10572029</v>
      </c>
      <c r="Y85">
        <f t="shared" si="2"/>
        <v>0.18917844436484235</v>
      </c>
      <c r="Z85" t="s">
        <v>166</v>
      </c>
      <c r="AB85">
        <f t="shared" si="3"/>
        <v>0</v>
      </c>
      <c r="AC85" t="s">
        <v>166</v>
      </c>
      <c r="AE85" t="s">
        <v>166</v>
      </c>
      <c r="AF85">
        <v>17.5</v>
      </c>
      <c r="AG85" t="s">
        <v>166</v>
      </c>
      <c r="AH85">
        <v>53.4</v>
      </c>
    </row>
    <row r="86" spans="3:34">
      <c r="C86" t="s">
        <v>168</v>
      </c>
      <c r="D86" t="s">
        <v>169</v>
      </c>
      <c r="E86">
        <v>662.43558622759747</v>
      </c>
      <c r="F86" t="s">
        <v>168</v>
      </c>
      <c r="G86" t="s">
        <v>169</v>
      </c>
      <c r="H86">
        <v>4608.0162994302646</v>
      </c>
      <c r="I86" t="s">
        <v>168</v>
      </c>
      <c r="J86">
        <v>13.116299855020205</v>
      </c>
      <c r="K86" t="s">
        <v>168</v>
      </c>
      <c r="L86">
        <v>91.2</v>
      </c>
      <c r="M86" t="s">
        <v>168</v>
      </c>
      <c r="N86">
        <v>82.2</v>
      </c>
      <c r="O86" t="s">
        <v>168</v>
      </c>
      <c r="P86">
        <v>27.5</v>
      </c>
      <c r="Q86" t="s">
        <v>168</v>
      </c>
      <c r="R86">
        <v>24.640458965657398</v>
      </c>
      <c r="S86" t="s">
        <v>168</v>
      </c>
      <c r="U86" t="s">
        <v>168</v>
      </c>
      <c r="W86" t="s">
        <v>168</v>
      </c>
      <c r="X86">
        <v>7961680</v>
      </c>
      <c r="Y86">
        <f t="shared" si="2"/>
        <v>0</v>
      </c>
      <c r="Z86" t="s">
        <v>168</v>
      </c>
      <c r="AB86">
        <f t="shared" si="3"/>
        <v>0</v>
      </c>
      <c r="AC86" t="s">
        <v>168</v>
      </c>
      <c r="AD86">
        <v>94.479529999999997</v>
      </c>
      <c r="AE86" t="s">
        <v>168</v>
      </c>
      <c r="AF86">
        <v>33.6</v>
      </c>
      <c r="AG86" t="s">
        <v>168</v>
      </c>
      <c r="AH86">
        <v>12.2</v>
      </c>
    </row>
    <row r="87" spans="3:34">
      <c r="C87" t="s">
        <v>170</v>
      </c>
      <c r="D87" t="s">
        <v>171</v>
      </c>
      <c r="E87">
        <v>1938.3607652173914</v>
      </c>
      <c r="F87" t="s">
        <v>170</v>
      </c>
      <c r="G87" t="s">
        <v>171</v>
      </c>
      <c r="H87">
        <v>51655.849468951506</v>
      </c>
      <c r="I87" t="s">
        <v>170</v>
      </c>
      <c r="J87">
        <v>5.9369587068770824E-2</v>
      </c>
      <c r="K87" t="s">
        <v>170</v>
      </c>
      <c r="M87" t="s">
        <v>170</v>
      </c>
      <c r="N87">
        <v>100</v>
      </c>
      <c r="O87" t="s">
        <v>170</v>
      </c>
      <c r="Q87" t="s">
        <v>170</v>
      </c>
      <c r="S87" t="s">
        <v>170</v>
      </c>
      <c r="U87" t="s">
        <v>170</v>
      </c>
      <c r="V87">
        <v>192</v>
      </c>
      <c r="W87" t="s">
        <v>170</v>
      </c>
      <c r="X87">
        <v>7241700</v>
      </c>
      <c r="Y87">
        <f t="shared" si="2"/>
        <v>26.513111562202244</v>
      </c>
      <c r="Z87" t="s">
        <v>170</v>
      </c>
      <c r="AB87">
        <f t="shared" si="3"/>
        <v>0</v>
      </c>
      <c r="AC87" t="s">
        <v>170</v>
      </c>
      <c r="AD87">
        <v>97.773970000000006</v>
      </c>
      <c r="AE87" t="s">
        <v>170</v>
      </c>
      <c r="AG87" t="s">
        <v>170</v>
      </c>
    </row>
    <row r="88" spans="3:34">
      <c r="C88" t="s">
        <v>172</v>
      </c>
      <c r="D88" t="s">
        <v>173</v>
      </c>
      <c r="E88">
        <v>2280.3851216435892</v>
      </c>
      <c r="F88" t="s">
        <v>172</v>
      </c>
      <c r="G88" t="s">
        <v>173</v>
      </c>
      <c r="H88">
        <v>22821.379969123809</v>
      </c>
      <c r="I88" t="s">
        <v>172</v>
      </c>
      <c r="J88">
        <v>4.5532825652359294</v>
      </c>
      <c r="K88" t="s">
        <v>172</v>
      </c>
      <c r="L88">
        <v>100</v>
      </c>
      <c r="M88" t="s">
        <v>172</v>
      </c>
      <c r="N88">
        <v>100</v>
      </c>
      <c r="O88" t="s">
        <v>172</v>
      </c>
      <c r="Q88" t="s">
        <v>172</v>
      </c>
      <c r="R88">
        <v>58.038423066403702</v>
      </c>
      <c r="S88" t="s">
        <v>172</v>
      </c>
      <c r="T88">
        <v>1.4075500000000001</v>
      </c>
      <c r="U88" t="s">
        <v>172</v>
      </c>
      <c r="V88">
        <v>546</v>
      </c>
      <c r="W88" t="s">
        <v>172</v>
      </c>
      <c r="X88">
        <v>9863183</v>
      </c>
      <c r="Y88">
        <f t="shared" si="2"/>
        <v>55.357383108475226</v>
      </c>
      <c r="Z88" t="s">
        <v>172</v>
      </c>
      <c r="AA88">
        <v>5789</v>
      </c>
      <c r="AB88">
        <f t="shared" si="3"/>
        <v>586.93020295780786</v>
      </c>
      <c r="AC88" t="s">
        <v>172</v>
      </c>
      <c r="AD88">
        <v>98.510890000000003</v>
      </c>
      <c r="AE88" t="s">
        <v>172</v>
      </c>
      <c r="AG88" t="s">
        <v>172</v>
      </c>
    </row>
    <row r="89" spans="3:34">
      <c r="C89" t="s">
        <v>174</v>
      </c>
      <c r="D89" t="s">
        <v>175</v>
      </c>
      <c r="E89">
        <v>18177.252566684376</v>
      </c>
      <c r="F89" t="s">
        <v>174</v>
      </c>
      <c r="G89" t="s">
        <v>175</v>
      </c>
      <c r="H89">
        <v>40975.170327539214</v>
      </c>
      <c r="I89" t="s">
        <v>174</v>
      </c>
      <c r="J89">
        <v>6.9084380362793709</v>
      </c>
      <c r="K89" t="s">
        <v>174</v>
      </c>
      <c r="L89">
        <v>100</v>
      </c>
      <c r="M89" t="s">
        <v>174</v>
      </c>
      <c r="N89">
        <v>100</v>
      </c>
      <c r="O89" t="s">
        <v>174</v>
      </c>
      <c r="Q89" t="s">
        <v>174</v>
      </c>
      <c r="R89">
        <v>71.528650788559304</v>
      </c>
      <c r="S89" t="s">
        <v>174</v>
      </c>
      <c r="U89" t="s">
        <v>174</v>
      </c>
      <c r="V89">
        <v>51</v>
      </c>
      <c r="W89" t="s">
        <v>174</v>
      </c>
      <c r="X89">
        <v>327386</v>
      </c>
      <c r="Y89">
        <f t="shared" si="2"/>
        <v>155.77941634645342</v>
      </c>
      <c r="Z89" t="s">
        <v>174</v>
      </c>
      <c r="AB89">
        <f t="shared" si="3"/>
        <v>0</v>
      </c>
      <c r="AC89" t="s">
        <v>174</v>
      </c>
      <c r="AE89" t="s">
        <v>174</v>
      </c>
      <c r="AG89" t="s">
        <v>174</v>
      </c>
    </row>
    <row r="90" spans="3:34">
      <c r="C90" t="s">
        <v>176</v>
      </c>
      <c r="D90" t="s">
        <v>177</v>
      </c>
      <c r="E90">
        <v>606.05381587854367</v>
      </c>
      <c r="F90" t="s">
        <v>176</v>
      </c>
      <c r="G90" t="s">
        <v>177</v>
      </c>
      <c r="H90">
        <v>5131.8263801933281</v>
      </c>
      <c r="I90" t="s">
        <v>176</v>
      </c>
      <c r="J90">
        <v>18.629321119686121</v>
      </c>
      <c r="K90" t="s">
        <v>176</v>
      </c>
      <c r="L90">
        <v>94.1</v>
      </c>
      <c r="M90" t="s">
        <v>176</v>
      </c>
      <c r="N90">
        <v>78.7</v>
      </c>
      <c r="O90" t="s">
        <v>176</v>
      </c>
      <c r="P90">
        <v>24</v>
      </c>
      <c r="Q90" t="s">
        <v>176</v>
      </c>
      <c r="R90">
        <v>18.074984336619199</v>
      </c>
      <c r="S90" t="s">
        <v>176</v>
      </c>
      <c r="U90" t="s">
        <v>176</v>
      </c>
      <c r="V90">
        <v>12040</v>
      </c>
      <c r="W90" t="s">
        <v>176</v>
      </c>
      <c r="X90">
        <v>1295291543</v>
      </c>
      <c r="Y90">
        <f t="shared" si="2"/>
        <v>9.2952046703820717</v>
      </c>
      <c r="Z90" t="s">
        <v>176</v>
      </c>
      <c r="AA90">
        <v>1158742</v>
      </c>
      <c r="AB90">
        <f t="shared" si="3"/>
        <v>894.58007061194871</v>
      </c>
      <c r="AC90" t="s">
        <v>176</v>
      </c>
      <c r="AD90">
        <v>96.209040000000002</v>
      </c>
      <c r="AE90" t="s">
        <v>176</v>
      </c>
      <c r="AG90" t="s">
        <v>176</v>
      </c>
      <c r="AH90">
        <v>15.2</v>
      </c>
    </row>
    <row r="91" spans="3:34">
      <c r="C91" t="s">
        <v>178</v>
      </c>
      <c r="D91" t="s">
        <v>179</v>
      </c>
      <c r="E91">
        <v>850.24891880899429</v>
      </c>
      <c r="F91" t="s">
        <v>178</v>
      </c>
      <c r="G91" t="s">
        <v>179</v>
      </c>
      <c r="H91">
        <v>9674.6065569876137</v>
      </c>
      <c r="I91" t="s">
        <v>178</v>
      </c>
      <c r="J91">
        <v>13.386705238512372</v>
      </c>
      <c r="K91" t="s">
        <v>178</v>
      </c>
      <c r="L91">
        <v>87.4</v>
      </c>
      <c r="M91" t="s">
        <v>178</v>
      </c>
      <c r="N91">
        <v>96</v>
      </c>
      <c r="O91" t="s">
        <v>178</v>
      </c>
      <c r="P91">
        <v>21.8</v>
      </c>
      <c r="Q91" t="s">
        <v>178</v>
      </c>
      <c r="R91">
        <v>49.629221748821003</v>
      </c>
      <c r="S91" t="s">
        <v>178</v>
      </c>
      <c r="T91">
        <v>8.4889999999999993E-2</v>
      </c>
      <c r="U91" t="s">
        <v>178</v>
      </c>
      <c r="V91">
        <v>702</v>
      </c>
      <c r="W91" t="s">
        <v>178</v>
      </c>
      <c r="X91">
        <v>254454778</v>
      </c>
      <c r="Y91">
        <f t="shared" si="2"/>
        <v>2.7588399224321107</v>
      </c>
      <c r="Z91" t="s">
        <v>178</v>
      </c>
      <c r="AA91">
        <v>20283</v>
      </c>
      <c r="AB91">
        <f t="shared" si="3"/>
        <v>79.711609895570518</v>
      </c>
      <c r="AC91" t="s">
        <v>178</v>
      </c>
      <c r="AD91">
        <v>100.58844999999999</v>
      </c>
      <c r="AE91" t="s">
        <v>178</v>
      </c>
      <c r="AF91">
        <v>17</v>
      </c>
      <c r="AG91" t="s">
        <v>178</v>
      </c>
      <c r="AH91">
        <v>7.6</v>
      </c>
    </row>
    <row r="92" spans="3:34">
      <c r="C92" t="s">
        <v>180</v>
      </c>
      <c r="D92" t="s">
        <v>181</v>
      </c>
      <c r="E92">
        <v>2960.3847681042384</v>
      </c>
      <c r="F92" t="s">
        <v>180</v>
      </c>
      <c r="G92" t="s">
        <v>181</v>
      </c>
      <c r="H92">
        <v>16023.153995117213</v>
      </c>
      <c r="I92" t="s">
        <v>180</v>
      </c>
      <c r="J92">
        <v>9.0296547828892191</v>
      </c>
      <c r="K92" t="s">
        <v>180</v>
      </c>
      <c r="L92">
        <v>96.2</v>
      </c>
      <c r="M92" t="s">
        <v>180</v>
      </c>
      <c r="N92">
        <v>100</v>
      </c>
      <c r="O92" t="s">
        <v>180</v>
      </c>
      <c r="Q92" t="s">
        <v>180</v>
      </c>
      <c r="R92">
        <v>56.5869691769323</v>
      </c>
      <c r="S92" t="s">
        <v>180</v>
      </c>
      <c r="U92" t="s">
        <v>180</v>
      </c>
      <c r="V92">
        <v>13683</v>
      </c>
      <c r="W92" t="s">
        <v>180</v>
      </c>
      <c r="X92">
        <v>78143644</v>
      </c>
      <c r="Y92">
        <f t="shared" si="2"/>
        <v>175.10061342928927</v>
      </c>
      <c r="Z92" t="s">
        <v>180</v>
      </c>
      <c r="AA92">
        <v>16272</v>
      </c>
      <c r="AB92">
        <f t="shared" si="3"/>
        <v>208.23190687140212</v>
      </c>
      <c r="AC92" t="s">
        <v>180</v>
      </c>
      <c r="AD92">
        <v>104.4171</v>
      </c>
      <c r="AE92" t="s">
        <v>180</v>
      </c>
      <c r="AG92" t="s">
        <v>180</v>
      </c>
      <c r="AH92">
        <v>5</v>
      </c>
    </row>
    <row r="93" spans="3:34">
      <c r="C93" t="s">
        <v>182</v>
      </c>
      <c r="D93" t="s">
        <v>183</v>
      </c>
      <c r="E93">
        <v>1480.7606023258074</v>
      </c>
      <c r="F93" t="s">
        <v>182</v>
      </c>
      <c r="G93" t="s">
        <v>183</v>
      </c>
      <c r="H93">
        <v>15123.580848931135</v>
      </c>
      <c r="I93" t="s">
        <v>182</v>
      </c>
      <c r="K93" t="s">
        <v>182</v>
      </c>
      <c r="L93">
        <v>86.6</v>
      </c>
      <c r="M93" t="s">
        <v>182</v>
      </c>
      <c r="N93">
        <v>100</v>
      </c>
      <c r="O93" t="s">
        <v>182</v>
      </c>
      <c r="P93">
        <v>47.2</v>
      </c>
      <c r="Q93" t="s">
        <v>182</v>
      </c>
      <c r="S93" t="s">
        <v>182</v>
      </c>
      <c r="U93" t="s">
        <v>182</v>
      </c>
      <c r="W93" t="s">
        <v>182</v>
      </c>
      <c r="X93">
        <v>34812326</v>
      </c>
      <c r="Y93">
        <f t="shared" si="2"/>
        <v>0</v>
      </c>
      <c r="Z93" t="s">
        <v>182</v>
      </c>
      <c r="AA93">
        <v>99</v>
      </c>
      <c r="AB93">
        <f t="shared" si="3"/>
        <v>2.8438203181252524</v>
      </c>
      <c r="AC93" t="s">
        <v>182</v>
      </c>
      <c r="AE93" t="s">
        <v>182</v>
      </c>
      <c r="AG93" t="s">
        <v>182</v>
      </c>
      <c r="AH93">
        <v>22.8</v>
      </c>
    </row>
    <row r="94" spans="3:34">
      <c r="C94" t="s">
        <v>184</v>
      </c>
      <c r="D94" t="s">
        <v>185</v>
      </c>
      <c r="E94">
        <v>2840.1968208209391</v>
      </c>
      <c r="F94" t="s">
        <v>184</v>
      </c>
      <c r="G94" t="s">
        <v>185</v>
      </c>
      <c r="H94">
        <v>46181.698148485732</v>
      </c>
      <c r="I94" t="s">
        <v>184</v>
      </c>
      <c r="J94">
        <v>1.4308860297791584</v>
      </c>
      <c r="K94" t="s">
        <v>184</v>
      </c>
      <c r="L94">
        <v>97.9</v>
      </c>
      <c r="M94" t="s">
        <v>184</v>
      </c>
      <c r="N94">
        <v>100</v>
      </c>
      <c r="O94" t="s">
        <v>184</v>
      </c>
      <c r="Q94" t="s">
        <v>184</v>
      </c>
      <c r="R94">
        <v>84.765466068741404</v>
      </c>
      <c r="S94" t="s">
        <v>184</v>
      </c>
      <c r="U94" t="s">
        <v>184</v>
      </c>
      <c r="V94">
        <v>263</v>
      </c>
      <c r="W94" t="s">
        <v>184</v>
      </c>
      <c r="X94">
        <v>4615693</v>
      </c>
      <c r="Y94">
        <f t="shared" si="2"/>
        <v>56.979526151327654</v>
      </c>
      <c r="Z94" t="s">
        <v>184</v>
      </c>
      <c r="AA94">
        <v>1695</v>
      </c>
      <c r="AB94">
        <f t="shared" si="3"/>
        <v>367.22546321863263</v>
      </c>
      <c r="AC94" t="s">
        <v>184</v>
      </c>
      <c r="AE94" t="s">
        <v>184</v>
      </c>
      <c r="AG94" t="s">
        <v>184</v>
      </c>
    </row>
    <row r="95" spans="3:34">
      <c r="C95" t="s">
        <v>186</v>
      </c>
      <c r="D95" t="s">
        <v>187</v>
      </c>
      <c r="F95" t="s">
        <v>186</v>
      </c>
      <c r="G95" t="s">
        <v>187</v>
      </c>
      <c r="I95" t="s">
        <v>186</v>
      </c>
      <c r="K95" t="s">
        <v>186</v>
      </c>
      <c r="M95" t="s">
        <v>186</v>
      </c>
      <c r="N95">
        <v>100</v>
      </c>
      <c r="O95" t="s">
        <v>186</v>
      </c>
      <c r="Q95" t="s">
        <v>186</v>
      </c>
      <c r="S95" t="s">
        <v>186</v>
      </c>
      <c r="U95" t="s">
        <v>186</v>
      </c>
      <c r="W95" t="s">
        <v>186</v>
      </c>
      <c r="X95">
        <v>87127</v>
      </c>
      <c r="Y95">
        <f t="shared" si="2"/>
        <v>0</v>
      </c>
      <c r="Z95" t="s">
        <v>186</v>
      </c>
      <c r="AB95">
        <f t="shared" si="3"/>
        <v>0</v>
      </c>
      <c r="AC95" t="s">
        <v>186</v>
      </c>
      <c r="AE95" t="s">
        <v>186</v>
      </c>
      <c r="AG95" t="s">
        <v>186</v>
      </c>
    </row>
    <row r="96" spans="3:34">
      <c r="C96" t="s">
        <v>188</v>
      </c>
      <c r="D96" t="s">
        <v>189</v>
      </c>
      <c r="E96">
        <v>2970.7878900676219</v>
      </c>
      <c r="F96" t="s">
        <v>188</v>
      </c>
      <c r="G96" t="s">
        <v>189</v>
      </c>
      <c r="H96">
        <v>31293.891422280616</v>
      </c>
      <c r="I96" t="s">
        <v>188</v>
      </c>
      <c r="K96" t="s">
        <v>188</v>
      </c>
      <c r="L96">
        <v>100</v>
      </c>
      <c r="M96" t="s">
        <v>188</v>
      </c>
      <c r="N96">
        <v>100</v>
      </c>
      <c r="O96" t="s">
        <v>188</v>
      </c>
      <c r="Q96" t="s">
        <v>188</v>
      </c>
      <c r="R96">
        <v>126.109105441943</v>
      </c>
      <c r="S96" t="s">
        <v>188</v>
      </c>
      <c r="T96">
        <v>4.2132899999999998</v>
      </c>
      <c r="U96" t="s">
        <v>188</v>
      </c>
      <c r="V96">
        <v>1125</v>
      </c>
      <c r="W96" t="s">
        <v>188</v>
      </c>
      <c r="X96">
        <v>8215700</v>
      </c>
      <c r="Y96">
        <f t="shared" si="2"/>
        <v>136.93294545808635</v>
      </c>
      <c r="Z96" t="s">
        <v>188</v>
      </c>
      <c r="AA96">
        <v>2486</v>
      </c>
      <c r="AB96">
        <f t="shared" si="3"/>
        <v>302.59137991893567</v>
      </c>
      <c r="AC96" t="s">
        <v>188</v>
      </c>
      <c r="AD96">
        <v>101.62388</v>
      </c>
      <c r="AE96" t="s">
        <v>188</v>
      </c>
      <c r="AG96" t="s">
        <v>188</v>
      </c>
    </row>
    <row r="97" spans="3:34">
      <c r="C97" t="s">
        <v>190</v>
      </c>
      <c r="D97" t="s">
        <v>191</v>
      </c>
      <c r="E97">
        <v>2579.4766765080717</v>
      </c>
      <c r="F97" t="s">
        <v>190</v>
      </c>
      <c r="G97" t="s">
        <v>191</v>
      </c>
      <c r="H97">
        <v>33793.612855289204</v>
      </c>
      <c r="I97" t="s">
        <v>190</v>
      </c>
      <c r="J97">
        <v>2.3215980589603054</v>
      </c>
      <c r="K97" t="s">
        <v>190</v>
      </c>
      <c r="L97">
        <v>100</v>
      </c>
      <c r="M97" t="s">
        <v>190</v>
      </c>
      <c r="N97">
        <v>100</v>
      </c>
      <c r="O97" t="s">
        <v>190</v>
      </c>
      <c r="Q97" t="s">
        <v>190</v>
      </c>
      <c r="R97">
        <v>91.850988760258304</v>
      </c>
      <c r="S97" t="s">
        <v>190</v>
      </c>
      <c r="T97">
        <v>1.25528</v>
      </c>
      <c r="U97" t="s">
        <v>190</v>
      </c>
      <c r="V97">
        <v>8601</v>
      </c>
      <c r="W97" t="s">
        <v>190</v>
      </c>
      <c r="X97">
        <v>60789140</v>
      </c>
      <c r="Y97">
        <f t="shared" si="2"/>
        <v>141.48908834703042</v>
      </c>
      <c r="Z97" t="s">
        <v>190</v>
      </c>
      <c r="AA97">
        <v>39798</v>
      </c>
      <c r="AB97">
        <f t="shared" si="3"/>
        <v>654.68930799152611</v>
      </c>
      <c r="AC97" t="s">
        <v>190</v>
      </c>
      <c r="AD97">
        <v>100.04961</v>
      </c>
      <c r="AE97" t="s">
        <v>190</v>
      </c>
      <c r="AG97" t="s">
        <v>190</v>
      </c>
    </row>
    <row r="98" spans="3:34">
      <c r="C98" t="s">
        <v>192</v>
      </c>
      <c r="D98" t="s">
        <v>193</v>
      </c>
      <c r="E98">
        <v>1083.6241913839219</v>
      </c>
      <c r="F98" t="s">
        <v>192</v>
      </c>
      <c r="G98" t="s">
        <v>193</v>
      </c>
      <c r="H98">
        <v>8429.9422308791654</v>
      </c>
      <c r="I98" t="s">
        <v>192</v>
      </c>
      <c r="J98">
        <v>7.0682107454752883</v>
      </c>
      <c r="K98" t="s">
        <v>192</v>
      </c>
      <c r="L98">
        <v>93.8</v>
      </c>
      <c r="M98" t="s">
        <v>192</v>
      </c>
      <c r="N98">
        <v>92.633439999999993</v>
      </c>
      <c r="O98" t="s">
        <v>192</v>
      </c>
      <c r="Q98" t="s">
        <v>192</v>
      </c>
      <c r="R98">
        <v>32.500308843467501</v>
      </c>
      <c r="S98" t="s">
        <v>192</v>
      </c>
      <c r="U98" t="s">
        <v>192</v>
      </c>
      <c r="V98">
        <v>33</v>
      </c>
      <c r="W98" t="s">
        <v>192</v>
      </c>
      <c r="X98">
        <v>2720554</v>
      </c>
      <c r="Y98">
        <f t="shared" si="2"/>
        <v>12.129882369546792</v>
      </c>
      <c r="Z98" t="s">
        <v>192</v>
      </c>
      <c r="AB98">
        <f t="shared" si="3"/>
        <v>0</v>
      </c>
      <c r="AC98" t="s">
        <v>192</v>
      </c>
      <c r="AE98" t="s">
        <v>192</v>
      </c>
      <c r="AG98" t="s">
        <v>192</v>
      </c>
      <c r="AH98">
        <v>8.1</v>
      </c>
    </row>
    <row r="99" spans="3:34">
      <c r="C99" t="s">
        <v>194</v>
      </c>
      <c r="D99" t="s">
        <v>195</v>
      </c>
      <c r="E99">
        <v>3570.4368119394035</v>
      </c>
      <c r="F99" t="s">
        <v>194</v>
      </c>
      <c r="G99" t="s">
        <v>195</v>
      </c>
      <c r="H99">
        <v>35614.310022686208</v>
      </c>
      <c r="I99" t="s">
        <v>194</v>
      </c>
      <c r="J99">
        <v>1.2075315987174347</v>
      </c>
      <c r="K99" t="s">
        <v>194</v>
      </c>
      <c r="L99">
        <v>100</v>
      </c>
      <c r="M99" t="s">
        <v>194</v>
      </c>
      <c r="N99">
        <v>100</v>
      </c>
      <c r="O99" t="s">
        <v>194</v>
      </c>
      <c r="Q99" t="s">
        <v>194</v>
      </c>
      <c r="R99">
        <v>127.496067376445</v>
      </c>
      <c r="S99" t="s">
        <v>194</v>
      </c>
      <c r="T99">
        <v>3.4740899999999999</v>
      </c>
      <c r="U99" t="s">
        <v>194</v>
      </c>
      <c r="V99">
        <v>265959</v>
      </c>
      <c r="W99" t="s">
        <v>194</v>
      </c>
      <c r="X99">
        <v>127131800</v>
      </c>
      <c r="Y99">
        <f t="shared" si="2"/>
        <v>2091.9942925373512</v>
      </c>
      <c r="Z99" t="s">
        <v>194</v>
      </c>
      <c r="AA99">
        <v>260014</v>
      </c>
      <c r="AB99">
        <f t="shared" si="3"/>
        <v>2045.2317988103684</v>
      </c>
      <c r="AC99" t="s">
        <v>194</v>
      </c>
      <c r="AE99" t="s">
        <v>194</v>
      </c>
      <c r="AG99" t="s">
        <v>194</v>
      </c>
    </row>
    <row r="100" spans="3:34">
      <c r="C100" t="s">
        <v>196</v>
      </c>
      <c r="D100" t="s">
        <v>197</v>
      </c>
      <c r="E100">
        <v>1196.1924148606811</v>
      </c>
      <c r="F100" t="s">
        <v>196</v>
      </c>
      <c r="G100" t="s">
        <v>197</v>
      </c>
      <c r="H100">
        <v>11404.738859536867</v>
      </c>
      <c r="I100" t="s">
        <v>196</v>
      </c>
      <c r="J100">
        <v>3.4017284366905374</v>
      </c>
      <c r="K100" t="s">
        <v>196</v>
      </c>
      <c r="L100">
        <v>96.9</v>
      </c>
      <c r="M100" t="s">
        <v>196</v>
      </c>
      <c r="N100">
        <v>99.5</v>
      </c>
      <c r="O100" t="s">
        <v>196</v>
      </c>
      <c r="P100">
        <v>12.9</v>
      </c>
      <c r="Q100" t="s">
        <v>196</v>
      </c>
      <c r="R100">
        <v>32.4991507759798</v>
      </c>
      <c r="S100" t="s">
        <v>196</v>
      </c>
      <c r="U100" t="s">
        <v>196</v>
      </c>
      <c r="V100">
        <v>40</v>
      </c>
      <c r="W100" t="s">
        <v>196</v>
      </c>
      <c r="X100">
        <v>6607000</v>
      </c>
      <c r="Y100">
        <f t="shared" si="2"/>
        <v>6.0541849553503857</v>
      </c>
      <c r="Z100" t="s">
        <v>196</v>
      </c>
      <c r="AA100">
        <v>503</v>
      </c>
      <c r="AB100">
        <f t="shared" si="3"/>
        <v>76.131375813531108</v>
      </c>
      <c r="AC100" t="s">
        <v>196</v>
      </c>
      <c r="AE100" t="s">
        <v>196</v>
      </c>
      <c r="AF100">
        <v>8.4</v>
      </c>
      <c r="AG100" t="s">
        <v>196</v>
      </c>
      <c r="AH100">
        <v>5</v>
      </c>
    </row>
    <row r="101" spans="3:34">
      <c r="C101" t="s">
        <v>198</v>
      </c>
      <c r="D101" t="s">
        <v>199</v>
      </c>
      <c r="E101">
        <v>4786.6703061735134</v>
      </c>
      <c r="F101" t="s">
        <v>198</v>
      </c>
      <c r="G101" t="s">
        <v>199</v>
      </c>
      <c r="H101">
        <v>22469.679019580861</v>
      </c>
      <c r="I101" t="s">
        <v>198</v>
      </c>
      <c r="J101">
        <v>4.9298994174558457</v>
      </c>
      <c r="K101" t="s">
        <v>198</v>
      </c>
      <c r="L101">
        <v>92.9</v>
      </c>
      <c r="M101" t="s">
        <v>198</v>
      </c>
      <c r="N101">
        <v>100</v>
      </c>
      <c r="O101" t="s">
        <v>198</v>
      </c>
      <c r="Q101" t="s">
        <v>198</v>
      </c>
      <c r="R101">
        <v>71.9984388980847</v>
      </c>
      <c r="S101" t="s">
        <v>198</v>
      </c>
      <c r="T101">
        <v>0.17483000000000001</v>
      </c>
      <c r="U101" t="s">
        <v>198</v>
      </c>
      <c r="V101">
        <v>1742</v>
      </c>
      <c r="W101" t="s">
        <v>198</v>
      </c>
      <c r="X101">
        <v>17289224</v>
      </c>
      <c r="Y101">
        <f t="shared" si="2"/>
        <v>100.75640179108096</v>
      </c>
      <c r="Z101" t="s">
        <v>198</v>
      </c>
      <c r="AA101">
        <v>18498</v>
      </c>
      <c r="AB101">
        <f t="shared" si="3"/>
        <v>1069.9149944497219</v>
      </c>
      <c r="AC101" t="s">
        <v>198</v>
      </c>
      <c r="AD101">
        <v>108.04716000000001</v>
      </c>
      <c r="AE101" t="s">
        <v>198</v>
      </c>
      <c r="AG101" t="s">
        <v>198</v>
      </c>
      <c r="AH101">
        <v>5</v>
      </c>
    </row>
    <row r="102" spans="3:34">
      <c r="C102" t="s">
        <v>200</v>
      </c>
      <c r="D102" t="s">
        <v>201</v>
      </c>
      <c r="E102">
        <v>491.74534863013497</v>
      </c>
      <c r="F102" t="s">
        <v>200</v>
      </c>
      <c r="G102" t="s">
        <v>201</v>
      </c>
      <c r="H102">
        <v>2747.3848919180241</v>
      </c>
      <c r="I102" t="s">
        <v>200</v>
      </c>
      <c r="J102">
        <v>29.416760902092275</v>
      </c>
      <c r="K102" t="s">
        <v>200</v>
      </c>
      <c r="L102">
        <v>63.2</v>
      </c>
      <c r="M102" t="s">
        <v>200</v>
      </c>
      <c r="N102">
        <v>23</v>
      </c>
      <c r="O102" t="s">
        <v>200</v>
      </c>
      <c r="P102">
        <v>56</v>
      </c>
      <c r="Q102" t="s">
        <v>200</v>
      </c>
      <c r="R102">
        <v>10.1969307121485</v>
      </c>
      <c r="S102" t="s">
        <v>200</v>
      </c>
      <c r="U102" t="s">
        <v>200</v>
      </c>
      <c r="V102">
        <v>132</v>
      </c>
      <c r="W102" t="s">
        <v>200</v>
      </c>
      <c r="X102">
        <v>44863583</v>
      </c>
      <c r="Y102">
        <f t="shared" si="2"/>
        <v>2.9422527398224076</v>
      </c>
      <c r="Z102" t="s">
        <v>200</v>
      </c>
      <c r="AB102">
        <f t="shared" si="3"/>
        <v>0</v>
      </c>
      <c r="AC102" t="s">
        <v>200</v>
      </c>
      <c r="AE102" t="s">
        <v>200</v>
      </c>
      <c r="AG102" t="s">
        <v>200</v>
      </c>
      <c r="AH102">
        <v>21.2</v>
      </c>
    </row>
    <row r="103" spans="3:34">
      <c r="C103" t="s">
        <v>202</v>
      </c>
      <c r="D103" t="s">
        <v>203</v>
      </c>
      <c r="F103" t="s">
        <v>202</v>
      </c>
      <c r="G103" t="s">
        <v>203</v>
      </c>
      <c r="H103">
        <v>1693.8090473237326</v>
      </c>
      <c r="I103" t="s">
        <v>202</v>
      </c>
      <c r="J103">
        <v>25.595238095238095</v>
      </c>
      <c r="K103" t="s">
        <v>202</v>
      </c>
      <c r="L103">
        <v>66.900000000000006</v>
      </c>
      <c r="M103" t="s">
        <v>202</v>
      </c>
      <c r="N103">
        <v>59.32891</v>
      </c>
      <c r="O103" t="s">
        <v>202</v>
      </c>
      <c r="Q103" t="s">
        <v>202</v>
      </c>
      <c r="S103" t="s">
        <v>202</v>
      </c>
      <c r="U103" t="s">
        <v>202</v>
      </c>
      <c r="W103" t="s">
        <v>202</v>
      </c>
      <c r="X103">
        <v>110470</v>
      </c>
      <c r="Y103">
        <f t="shared" si="2"/>
        <v>0</v>
      </c>
      <c r="Z103" t="s">
        <v>202</v>
      </c>
      <c r="AB103">
        <f t="shared" si="3"/>
        <v>0</v>
      </c>
      <c r="AC103" t="s">
        <v>202</v>
      </c>
      <c r="AE103" t="s">
        <v>202</v>
      </c>
      <c r="AG103" t="s">
        <v>202</v>
      </c>
      <c r="AH103">
        <v>5</v>
      </c>
    </row>
    <row r="104" spans="3:34">
      <c r="C104" t="s">
        <v>204</v>
      </c>
      <c r="D104" t="s">
        <v>205</v>
      </c>
      <c r="E104">
        <v>580.56106464950483</v>
      </c>
      <c r="F104" t="s">
        <v>204</v>
      </c>
      <c r="G104" t="s">
        <v>205</v>
      </c>
      <c r="I104" t="s">
        <v>204</v>
      </c>
      <c r="K104" t="s">
        <v>204</v>
      </c>
      <c r="L104">
        <v>99.7</v>
      </c>
      <c r="M104" t="s">
        <v>204</v>
      </c>
      <c r="N104">
        <v>29.562560000000001</v>
      </c>
      <c r="O104" t="s">
        <v>204</v>
      </c>
      <c r="Q104" t="s">
        <v>204</v>
      </c>
      <c r="S104" t="s">
        <v>204</v>
      </c>
      <c r="U104" t="s">
        <v>204</v>
      </c>
      <c r="W104" t="s">
        <v>204</v>
      </c>
      <c r="X104">
        <v>25026772</v>
      </c>
      <c r="Y104">
        <f t="shared" si="2"/>
        <v>0</v>
      </c>
      <c r="Z104" t="s">
        <v>204</v>
      </c>
      <c r="AB104">
        <f t="shared" si="3"/>
        <v>0</v>
      </c>
      <c r="AC104" t="s">
        <v>204</v>
      </c>
      <c r="AE104" t="s">
        <v>204</v>
      </c>
      <c r="AG104" t="s">
        <v>204</v>
      </c>
      <c r="AH104">
        <v>41.6</v>
      </c>
    </row>
    <row r="105" spans="3:34">
      <c r="C105" t="s">
        <v>206</v>
      </c>
      <c r="D105" t="s">
        <v>207</v>
      </c>
      <c r="E105">
        <v>5253.4715431915729</v>
      </c>
      <c r="F105" t="s">
        <v>206</v>
      </c>
      <c r="G105" t="s">
        <v>207</v>
      </c>
      <c r="H105">
        <v>32684.319081660851</v>
      </c>
      <c r="I105" t="s">
        <v>206</v>
      </c>
      <c r="J105">
        <v>2.3355056915539842</v>
      </c>
      <c r="K105" t="s">
        <v>206</v>
      </c>
      <c r="M105" t="s">
        <v>206</v>
      </c>
      <c r="N105">
        <v>100</v>
      </c>
      <c r="O105" t="s">
        <v>206</v>
      </c>
      <c r="Q105" t="s">
        <v>206</v>
      </c>
      <c r="S105" t="s">
        <v>206</v>
      </c>
      <c r="T105">
        <v>4.1485300000000001</v>
      </c>
      <c r="U105" t="s">
        <v>206</v>
      </c>
      <c r="V105">
        <v>164073</v>
      </c>
      <c r="W105" t="s">
        <v>206</v>
      </c>
      <c r="X105">
        <v>50423955</v>
      </c>
      <c r="Y105">
        <f t="shared" si="2"/>
        <v>3253.8701099507171</v>
      </c>
      <c r="Z105" t="s">
        <v>206</v>
      </c>
      <c r="AA105">
        <v>22626</v>
      </c>
      <c r="AB105">
        <f t="shared" si="3"/>
        <v>448.71529811574675</v>
      </c>
      <c r="AC105" t="s">
        <v>206</v>
      </c>
      <c r="AD105">
        <v>117.01103000000001</v>
      </c>
      <c r="AE105" t="s">
        <v>206</v>
      </c>
      <c r="AG105" t="s">
        <v>206</v>
      </c>
      <c r="AH105">
        <v>5</v>
      </c>
    </row>
    <row r="106" spans="3:34">
      <c r="C106" t="s">
        <v>208</v>
      </c>
      <c r="D106" t="s">
        <v>209</v>
      </c>
      <c r="E106">
        <v>1296.6959772115874</v>
      </c>
      <c r="F106" t="s">
        <v>208</v>
      </c>
      <c r="G106" t="s">
        <v>209</v>
      </c>
      <c r="H106">
        <v>8613.7347116922992</v>
      </c>
      <c r="I106" t="s">
        <v>208</v>
      </c>
      <c r="J106">
        <v>14.399375598705836</v>
      </c>
      <c r="K106" t="s">
        <v>208</v>
      </c>
      <c r="M106" t="s">
        <v>208</v>
      </c>
      <c r="N106">
        <v>100</v>
      </c>
      <c r="O106" t="s">
        <v>208</v>
      </c>
      <c r="Q106" t="s">
        <v>208</v>
      </c>
      <c r="R106">
        <v>37.635459540985202</v>
      </c>
      <c r="S106" t="s">
        <v>208</v>
      </c>
      <c r="U106" t="s">
        <v>208</v>
      </c>
      <c r="W106" t="s">
        <v>208</v>
      </c>
      <c r="X106">
        <v>1823149</v>
      </c>
      <c r="Y106">
        <f t="shared" si="2"/>
        <v>0</v>
      </c>
      <c r="Z106" t="s">
        <v>208</v>
      </c>
      <c r="AB106">
        <f t="shared" si="3"/>
        <v>0</v>
      </c>
      <c r="AC106" t="s">
        <v>208</v>
      </c>
      <c r="AE106" t="s">
        <v>208</v>
      </c>
      <c r="AG106" t="s">
        <v>208</v>
      </c>
    </row>
    <row r="107" spans="3:34">
      <c r="C107" t="s">
        <v>210</v>
      </c>
      <c r="D107" t="s">
        <v>211</v>
      </c>
      <c r="E107">
        <v>9757.4486829550351</v>
      </c>
      <c r="F107" t="s">
        <v>210</v>
      </c>
      <c r="G107" t="s">
        <v>211</v>
      </c>
      <c r="H107">
        <v>74181.330289681617</v>
      </c>
      <c r="I107" t="s">
        <v>210</v>
      </c>
      <c r="J107">
        <v>0.32993305406274748</v>
      </c>
      <c r="K107" t="s">
        <v>210</v>
      </c>
      <c r="L107">
        <v>99</v>
      </c>
      <c r="M107" t="s">
        <v>210</v>
      </c>
      <c r="N107">
        <v>97.697829999999996</v>
      </c>
      <c r="O107" t="s">
        <v>210</v>
      </c>
      <c r="Q107" t="s">
        <v>210</v>
      </c>
      <c r="S107" t="s">
        <v>210</v>
      </c>
      <c r="T107">
        <v>0.29869000000000001</v>
      </c>
      <c r="U107" t="s">
        <v>210</v>
      </c>
      <c r="W107" t="s">
        <v>210</v>
      </c>
      <c r="X107">
        <v>3753121</v>
      </c>
      <c r="Y107">
        <f t="shared" si="2"/>
        <v>0</v>
      </c>
      <c r="Z107" t="s">
        <v>210</v>
      </c>
      <c r="AB107">
        <f t="shared" si="3"/>
        <v>0</v>
      </c>
      <c r="AC107" t="s">
        <v>210</v>
      </c>
      <c r="AD107">
        <v>103.04640999999999</v>
      </c>
      <c r="AE107" t="s">
        <v>210</v>
      </c>
      <c r="AG107" t="s">
        <v>210</v>
      </c>
      <c r="AH107">
        <v>5</v>
      </c>
    </row>
    <row r="108" spans="3:34">
      <c r="C108" t="s">
        <v>212</v>
      </c>
      <c r="D108" t="s">
        <v>213</v>
      </c>
      <c r="E108">
        <v>690.40125183579266</v>
      </c>
      <c r="F108" t="s">
        <v>212</v>
      </c>
      <c r="G108" t="s">
        <v>213</v>
      </c>
      <c r="H108">
        <v>3120.5420441250017</v>
      </c>
      <c r="I108" t="s">
        <v>212</v>
      </c>
      <c r="J108">
        <v>17.002654314953645</v>
      </c>
      <c r="K108" t="s">
        <v>212</v>
      </c>
      <c r="L108">
        <v>90</v>
      </c>
      <c r="M108" t="s">
        <v>212</v>
      </c>
      <c r="N108">
        <v>100</v>
      </c>
      <c r="O108" t="s">
        <v>212</v>
      </c>
      <c r="Q108" t="s">
        <v>212</v>
      </c>
      <c r="R108">
        <v>24.651352911599801</v>
      </c>
      <c r="S108" t="s">
        <v>212</v>
      </c>
      <c r="U108" t="s">
        <v>212</v>
      </c>
      <c r="V108">
        <v>132</v>
      </c>
      <c r="W108" t="s">
        <v>212</v>
      </c>
      <c r="X108">
        <v>5835500</v>
      </c>
      <c r="Y108">
        <f t="shared" si="2"/>
        <v>22.620169651272384</v>
      </c>
      <c r="Z108" t="s">
        <v>212</v>
      </c>
      <c r="AA108">
        <v>75</v>
      </c>
      <c r="AB108">
        <f t="shared" si="3"/>
        <v>12.852369120041127</v>
      </c>
      <c r="AC108" t="s">
        <v>212</v>
      </c>
      <c r="AD108">
        <v>100.29886</v>
      </c>
      <c r="AE108" t="s">
        <v>212</v>
      </c>
      <c r="AF108">
        <v>7.8</v>
      </c>
      <c r="AG108" t="s">
        <v>212</v>
      </c>
      <c r="AH108">
        <v>6</v>
      </c>
    </row>
    <row r="109" spans="3:34">
      <c r="C109" t="s">
        <v>214</v>
      </c>
      <c r="D109" t="s">
        <v>215</v>
      </c>
      <c r="F109" t="s">
        <v>214</v>
      </c>
      <c r="G109" t="s">
        <v>215</v>
      </c>
      <c r="H109">
        <v>4799.8344545281516</v>
      </c>
      <c r="I109" t="s">
        <v>214</v>
      </c>
      <c r="J109">
        <v>26.378036550867584</v>
      </c>
      <c r="K109" t="s">
        <v>214</v>
      </c>
      <c r="L109">
        <v>75.7</v>
      </c>
      <c r="M109" t="s">
        <v>214</v>
      </c>
      <c r="N109">
        <v>70</v>
      </c>
      <c r="O109" t="s">
        <v>214</v>
      </c>
      <c r="P109">
        <v>31.4</v>
      </c>
      <c r="Q109" t="s">
        <v>214</v>
      </c>
      <c r="S109" t="s">
        <v>214</v>
      </c>
      <c r="U109" t="s">
        <v>214</v>
      </c>
      <c r="W109" t="s">
        <v>214</v>
      </c>
      <c r="X109">
        <v>6689300</v>
      </c>
      <c r="Y109">
        <f t="shared" si="2"/>
        <v>0</v>
      </c>
      <c r="Z109" t="s">
        <v>214</v>
      </c>
      <c r="AB109">
        <f t="shared" si="3"/>
        <v>0</v>
      </c>
      <c r="AC109" t="s">
        <v>214</v>
      </c>
      <c r="AD109">
        <v>98.750739999999993</v>
      </c>
      <c r="AE109" t="s">
        <v>214</v>
      </c>
      <c r="AF109">
        <v>35.4</v>
      </c>
      <c r="AG109" t="s">
        <v>214</v>
      </c>
      <c r="AH109">
        <v>18.5</v>
      </c>
    </row>
    <row r="110" spans="3:34">
      <c r="C110" t="s">
        <v>216</v>
      </c>
      <c r="D110" t="s">
        <v>217</v>
      </c>
      <c r="E110">
        <v>2159.237561281238</v>
      </c>
      <c r="F110" t="s">
        <v>216</v>
      </c>
      <c r="G110" t="s">
        <v>217</v>
      </c>
      <c r="H110">
        <v>21328.589799346133</v>
      </c>
      <c r="I110" t="s">
        <v>216</v>
      </c>
      <c r="J110">
        <v>3.3993471841912712</v>
      </c>
      <c r="K110" t="s">
        <v>216</v>
      </c>
      <c r="L110">
        <v>99.3</v>
      </c>
      <c r="M110" t="s">
        <v>216</v>
      </c>
      <c r="N110">
        <v>100</v>
      </c>
      <c r="O110" t="s">
        <v>216</v>
      </c>
      <c r="Q110" t="s">
        <v>216</v>
      </c>
      <c r="R110">
        <v>63.201704559424797</v>
      </c>
      <c r="S110" t="s">
        <v>216</v>
      </c>
      <c r="T110">
        <v>0.59960999999999998</v>
      </c>
      <c r="U110" t="s">
        <v>216</v>
      </c>
      <c r="V110">
        <v>103</v>
      </c>
      <c r="W110" t="s">
        <v>216</v>
      </c>
      <c r="X110">
        <v>1993782</v>
      </c>
      <c r="Y110">
        <f t="shared" si="2"/>
        <v>51.660612845336153</v>
      </c>
      <c r="Z110" t="s">
        <v>216</v>
      </c>
      <c r="AA110">
        <v>71</v>
      </c>
      <c r="AB110">
        <f t="shared" si="3"/>
        <v>35.610713708921033</v>
      </c>
      <c r="AC110" t="s">
        <v>216</v>
      </c>
      <c r="AD110">
        <v>110.66341</v>
      </c>
      <c r="AE110" t="s">
        <v>216</v>
      </c>
      <c r="AG110" t="s">
        <v>216</v>
      </c>
    </row>
    <row r="111" spans="3:34">
      <c r="C111" t="s">
        <v>218</v>
      </c>
      <c r="D111" t="s">
        <v>219</v>
      </c>
      <c r="E111">
        <v>1573.3186927248132</v>
      </c>
      <c r="F111" t="s">
        <v>218</v>
      </c>
      <c r="G111" t="s">
        <v>219</v>
      </c>
      <c r="H111">
        <v>16526.539285086506</v>
      </c>
      <c r="I111" t="s">
        <v>218</v>
      </c>
      <c r="J111">
        <v>7.1773135764082383</v>
      </c>
      <c r="K111" t="s">
        <v>218</v>
      </c>
      <c r="L111">
        <v>99</v>
      </c>
      <c r="M111" t="s">
        <v>218</v>
      </c>
      <c r="N111">
        <v>100</v>
      </c>
      <c r="O111" t="s">
        <v>218</v>
      </c>
      <c r="Q111" t="s">
        <v>218</v>
      </c>
      <c r="R111">
        <v>44.336826064239297</v>
      </c>
      <c r="S111" t="s">
        <v>218</v>
      </c>
      <c r="U111" t="s">
        <v>218</v>
      </c>
      <c r="W111" t="s">
        <v>218</v>
      </c>
      <c r="X111">
        <v>4546774</v>
      </c>
      <c r="Y111">
        <f t="shared" si="2"/>
        <v>0</v>
      </c>
      <c r="Z111" t="s">
        <v>218</v>
      </c>
      <c r="AB111">
        <f t="shared" si="3"/>
        <v>0</v>
      </c>
      <c r="AC111" t="s">
        <v>218</v>
      </c>
      <c r="AD111">
        <v>78.109489999999994</v>
      </c>
      <c r="AE111" t="s">
        <v>218</v>
      </c>
      <c r="AG111" t="s">
        <v>218</v>
      </c>
      <c r="AH111">
        <v>5</v>
      </c>
    </row>
    <row r="112" spans="3:34">
      <c r="C112" t="s">
        <v>220</v>
      </c>
      <c r="D112" t="s">
        <v>221</v>
      </c>
      <c r="F112" t="s">
        <v>220</v>
      </c>
      <c r="G112" t="s">
        <v>221</v>
      </c>
      <c r="H112">
        <v>2459.1021731372275</v>
      </c>
      <c r="I112" t="s">
        <v>220</v>
      </c>
      <c r="J112">
        <v>8.0008455318924057</v>
      </c>
      <c r="K112" t="s">
        <v>220</v>
      </c>
      <c r="L112">
        <v>81.8</v>
      </c>
      <c r="M112" t="s">
        <v>220</v>
      </c>
      <c r="N112">
        <v>20.562560000000001</v>
      </c>
      <c r="O112" t="s">
        <v>220</v>
      </c>
      <c r="P112">
        <v>50.8</v>
      </c>
      <c r="Q112" t="s">
        <v>220</v>
      </c>
      <c r="R112">
        <v>11.241007194244601</v>
      </c>
      <c r="S112" t="s">
        <v>220</v>
      </c>
      <c r="U112" t="s">
        <v>220</v>
      </c>
      <c r="W112" t="s">
        <v>220</v>
      </c>
      <c r="X112">
        <v>2109197</v>
      </c>
      <c r="Y112">
        <f t="shared" si="2"/>
        <v>0</v>
      </c>
      <c r="Z112" t="s">
        <v>220</v>
      </c>
      <c r="AB112">
        <f t="shared" si="3"/>
        <v>0</v>
      </c>
      <c r="AC112" t="s">
        <v>220</v>
      </c>
      <c r="AD112">
        <v>74.124309999999994</v>
      </c>
      <c r="AE112" t="s">
        <v>220</v>
      </c>
      <c r="AG112" t="s">
        <v>220</v>
      </c>
      <c r="AH112">
        <v>11.2</v>
      </c>
    </row>
    <row r="113" spans="3:34">
      <c r="C113" t="s">
        <v>222</v>
      </c>
      <c r="D113" t="s">
        <v>223</v>
      </c>
      <c r="F113" t="s">
        <v>222</v>
      </c>
      <c r="G113" t="s">
        <v>223</v>
      </c>
      <c r="H113">
        <v>817.17839525779698</v>
      </c>
      <c r="I113" t="s">
        <v>222</v>
      </c>
      <c r="K113" t="s">
        <v>222</v>
      </c>
      <c r="L113">
        <v>75.599999999999994</v>
      </c>
      <c r="M113" t="s">
        <v>222</v>
      </c>
      <c r="N113">
        <v>9.8000000000000007</v>
      </c>
      <c r="O113" t="s">
        <v>222</v>
      </c>
      <c r="P113">
        <v>65.7</v>
      </c>
      <c r="Q113" t="s">
        <v>222</v>
      </c>
      <c r="R113">
        <v>1.7835527895954699</v>
      </c>
      <c r="S113" t="s">
        <v>222</v>
      </c>
      <c r="U113" t="s">
        <v>222</v>
      </c>
      <c r="W113" t="s">
        <v>222</v>
      </c>
      <c r="X113">
        <v>4396554</v>
      </c>
      <c r="Y113">
        <f t="shared" si="2"/>
        <v>0</v>
      </c>
      <c r="Z113" t="s">
        <v>222</v>
      </c>
      <c r="AB113">
        <f t="shared" si="3"/>
        <v>0</v>
      </c>
      <c r="AC113" t="s">
        <v>222</v>
      </c>
      <c r="AE113" t="s">
        <v>222</v>
      </c>
      <c r="AF113">
        <v>35.9</v>
      </c>
      <c r="AG113" t="s">
        <v>222</v>
      </c>
      <c r="AH113">
        <v>31.9</v>
      </c>
    </row>
    <row r="114" spans="3:34">
      <c r="C114" t="s">
        <v>224</v>
      </c>
      <c r="D114" t="s">
        <v>225</v>
      </c>
      <c r="E114">
        <v>2711.3003905051196</v>
      </c>
      <c r="F114" t="s">
        <v>224</v>
      </c>
      <c r="G114" t="s">
        <v>225</v>
      </c>
      <c r="H114">
        <v>19557.050309187445</v>
      </c>
      <c r="I114" t="s">
        <v>224</v>
      </c>
      <c r="K114" t="s">
        <v>224</v>
      </c>
      <c r="M114" t="s">
        <v>224</v>
      </c>
      <c r="N114">
        <v>100</v>
      </c>
      <c r="O114" t="s">
        <v>224</v>
      </c>
      <c r="Q114" t="s">
        <v>224</v>
      </c>
      <c r="S114" t="s">
        <v>224</v>
      </c>
      <c r="U114" t="s">
        <v>224</v>
      </c>
      <c r="W114" t="s">
        <v>224</v>
      </c>
      <c r="X114">
        <v>6258984</v>
      </c>
      <c r="Y114">
        <f t="shared" si="2"/>
        <v>0</v>
      </c>
      <c r="Z114" t="s">
        <v>224</v>
      </c>
      <c r="AB114">
        <f t="shared" si="3"/>
        <v>0</v>
      </c>
      <c r="AC114" t="s">
        <v>224</v>
      </c>
      <c r="AE114" t="s">
        <v>224</v>
      </c>
      <c r="AG114" t="s">
        <v>224</v>
      </c>
    </row>
    <row r="115" spans="3:34">
      <c r="C115" t="s">
        <v>226</v>
      </c>
      <c r="D115" t="s">
        <v>227</v>
      </c>
      <c r="F115" t="s">
        <v>226</v>
      </c>
      <c r="G115" t="s">
        <v>227</v>
      </c>
      <c r="I115" t="s">
        <v>226</v>
      </c>
      <c r="K115" t="s">
        <v>226</v>
      </c>
      <c r="M115" t="s">
        <v>226</v>
      </c>
      <c r="N115">
        <v>100</v>
      </c>
      <c r="O115" t="s">
        <v>226</v>
      </c>
      <c r="Q115" t="s">
        <v>226</v>
      </c>
      <c r="S115" t="s">
        <v>226</v>
      </c>
      <c r="U115" t="s">
        <v>226</v>
      </c>
      <c r="W115" t="s">
        <v>226</v>
      </c>
      <c r="X115">
        <v>37286</v>
      </c>
      <c r="Y115">
        <f t="shared" si="2"/>
        <v>0</v>
      </c>
      <c r="Z115" t="s">
        <v>226</v>
      </c>
      <c r="AB115">
        <f t="shared" si="3"/>
        <v>0</v>
      </c>
      <c r="AC115" t="s">
        <v>226</v>
      </c>
      <c r="AE115" t="s">
        <v>226</v>
      </c>
      <c r="AG115" t="s">
        <v>226</v>
      </c>
    </row>
    <row r="116" spans="3:34">
      <c r="C116" t="s">
        <v>228</v>
      </c>
      <c r="D116" t="s">
        <v>229</v>
      </c>
      <c r="E116">
        <v>2356.6450022297818</v>
      </c>
      <c r="F116" t="s">
        <v>228</v>
      </c>
      <c r="G116" t="s">
        <v>229</v>
      </c>
      <c r="H116">
        <v>24813.012872408319</v>
      </c>
      <c r="I116" t="s">
        <v>228</v>
      </c>
      <c r="J116">
        <v>3.9529676297360581</v>
      </c>
      <c r="K116" t="s">
        <v>228</v>
      </c>
      <c r="L116">
        <v>96.6</v>
      </c>
      <c r="M116" t="s">
        <v>228</v>
      </c>
      <c r="N116">
        <v>100</v>
      </c>
      <c r="O116" t="s">
        <v>228</v>
      </c>
      <c r="Q116" t="s">
        <v>228</v>
      </c>
      <c r="R116">
        <v>51.690881418671196</v>
      </c>
      <c r="S116" t="s">
        <v>228</v>
      </c>
      <c r="T116">
        <v>0.95099</v>
      </c>
      <c r="U116" t="s">
        <v>228</v>
      </c>
      <c r="V116">
        <v>123</v>
      </c>
      <c r="W116" t="s">
        <v>228</v>
      </c>
      <c r="X116">
        <v>2932367</v>
      </c>
      <c r="Y116">
        <f t="shared" ref="Y116:Y169" si="4">V116*10^6/X116</f>
        <v>41.945636409085218</v>
      </c>
      <c r="Z116" t="s">
        <v>228</v>
      </c>
      <c r="AA116">
        <v>372</v>
      </c>
      <c r="AB116">
        <f t="shared" ref="AB116:AB169" si="5">AA116*10^6/X116</f>
        <v>126.85997352991627</v>
      </c>
      <c r="AC116" t="s">
        <v>228</v>
      </c>
      <c r="AD116">
        <v>97.184470000000005</v>
      </c>
      <c r="AE116" t="s">
        <v>228</v>
      </c>
      <c r="AG116" t="s">
        <v>228</v>
      </c>
    </row>
    <row r="117" spans="3:34">
      <c r="C117" t="s">
        <v>230</v>
      </c>
      <c r="D117" t="s">
        <v>231</v>
      </c>
      <c r="E117">
        <v>7310.3099234393403</v>
      </c>
      <c r="F117" t="s">
        <v>230</v>
      </c>
      <c r="G117" t="s">
        <v>231</v>
      </c>
      <c r="H117">
        <v>89889.35759015131</v>
      </c>
      <c r="I117" t="s">
        <v>230</v>
      </c>
      <c r="J117">
        <v>0.29351159670308608</v>
      </c>
      <c r="K117" t="s">
        <v>230</v>
      </c>
      <c r="L117">
        <v>100</v>
      </c>
      <c r="M117" t="s">
        <v>230</v>
      </c>
      <c r="N117">
        <v>100</v>
      </c>
      <c r="O117" t="s">
        <v>230</v>
      </c>
      <c r="Q117" t="s">
        <v>230</v>
      </c>
      <c r="R117">
        <v>106.291087943024</v>
      </c>
      <c r="S117" t="s">
        <v>230</v>
      </c>
      <c r="T117">
        <v>1.1551400000000001</v>
      </c>
      <c r="U117" t="s">
        <v>230</v>
      </c>
      <c r="V117">
        <v>128</v>
      </c>
      <c r="W117" t="s">
        <v>230</v>
      </c>
      <c r="X117">
        <v>556319</v>
      </c>
      <c r="Y117">
        <f t="shared" si="4"/>
        <v>230.0838188161828</v>
      </c>
      <c r="Z117" t="s">
        <v>230</v>
      </c>
      <c r="AA117">
        <v>373</v>
      </c>
      <c r="AB117">
        <f t="shared" si="5"/>
        <v>670.4786282690327</v>
      </c>
      <c r="AC117" t="s">
        <v>230</v>
      </c>
      <c r="AD117">
        <v>81.970879999999994</v>
      </c>
      <c r="AE117" t="s">
        <v>230</v>
      </c>
      <c r="AG117" t="s">
        <v>230</v>
      </c>
    </row>
    <row r="118" spans="3:34">
      <c r="C118" t="s">
        <v>232</v>
      </c>
      <c r="D118" t="s">
        <v>233</v>
      </c>
      <c r="F118" t="s">
        <v>232</v>
      </c>
      <c r="G118" t="s">
        <v>233</v>
      </c>
      <c r="H118">
        <v>136135.5467195393</v>
      </c>
      <c r="I118" t="s">
        <v>232</v>
      </c>
      <c r="K118" t="s">
        <v>232</v>
      </c>
      <c r="M118" t="s">
        <v>232</v>
      </c>
      <c r="N118">
        <v>90.542640000000006</v>
      </c>
      <c r="O118" t="s">
        <v>232</v>
      </c>
      <c r="Q118" t="s">
        <v>232</v>
      </c>
      <c r="R118">
        <v>224.98348335538901</v>
      </c>
      <c r="S118" t="s">
        <v>232</v>
      </c>
      <c r="T118">
        <v>5.1389999999999998E-2</v>
      </c>
      <c r="U118" t="s">
        <v>232</v>
      </c>
      <c r="V118">
        <v>2</v>
      </c>
      <c r="W118" t="s">
        <v>232</v>
      </c>
      <c r="X118">
        <v>577914</v>
      </c>
      <c r="Y118">
        <f t="shared" si="4"/>
        <v>3.4607225296497401</v>
      </c>
      <c r="Z118" t="s">
        <v>232</v>
      </c>
      <c r="AB118">
        <f t="shared" si="5"/>
        <v>0</v>
      </c>
      <c r="AC118" t="s">
        <v>232</v>
      </c>
      <c r="AE118" t="s">
        <v>232</v>
      </c>
      <c r="AG118" t="s">
        <v>232</v>
      </c>
    </row>
    <row r="119" spans="3:34">
      <c r="C119" t="s">
        <v>234</v>
      </c>
      <c r="D119" t="s">
        <v>235</v>
      </c>
      <c r="E119">
        <v>1349.4750169236536</v>
      </c>
      <c r="F119" t="s">
        <v>234</v>
      </c>
      <c r="G119" t="s">
        <v>235</v>
      </c>
      <c r="H119">
        <v>11858.7912279749</v>
      </c>
      <c r="I119" t="s">
        <v>234</v>
      </c>
      <c r="J119">
        <v>11.044390793054667</v>
      </c>
      <c r="K119" t="s">
        <v>234</v>
      </c>
      <c r="L119">
        <v>99.4</v>
      </c>
      <c r="M119" t="s">
        <v>234</v>
      </c>
      <c r="N119">
        <v>100</v>
      </c>
      <c r="O119" t="s">
        <v>234</v>
      </c>
      <c r="Q119" t="s">
        <v>234</v>
      </c>
      <c r="R119">
        <v>54.501425618625298</v>
      </c>
      <c r="S119" t="s">
        <v>234</v>
      </c>
      <c r="T119">
        <v>0.44098999999999999</v>
      </c>
      <c r="U119" t="s">
        <v>234</v>
      </c>
      <c r="W119" t="s">
        <v>234</v>
      </c>
      <c r="X119">
        <v>2075625</v>
      </c>
      <c r="Y119">
        <f t="shared" si="4"/>
        <v>0</v>
      </c>
      <c r="Z119" t="s">
        <v>234</v>
      </c>
      <c r="AA119">
        <v>99</v>
      </c>
      <c r="AB119">
        <f t="shared" si="5"/>
        <v>47.696476964769644</v>
      </c>
      <c r="AC119" t="s">
        <v>234</v>
      </c>
      <c r="AE119" t="s">
        <v>234</v>
      </c>
      <c r="AG119" t="s">
        <v>234</v>
      </c>
    </row>
    <row r="120" spans="3:34">
      <c r="C120" t="s">
        <v>236</v>
      </c>
      <c r="D120" t="s">
        <v>237</v>
      </c>
      <c r="F120" t="s">
        <v>236</v>
      </c>
      <c r="G120" t="s">
        <v>237</v>
      </c>
      <c r="H120">
        <v>1366.6347200834534</v>
      </c>
      <c r="I120" t="s">
        <v>236</v>
      </c>
      <c r="J120">
        <v>26.420220103356517</v>
      </c>
      <c r="K120" t="s">
        <v>236</v>
      </c>
      <c r="L120">
        <v>51.5</v>
      </c>
      <c r="M120" t="s">
        <v>236</v>
      </c>
      <c r="N120">
        <v>15.4</v>
      </c>
      <c r="O120" t="s">
        <v>236</v>
      </c>
      <c r="P120">
        <v>77.2</v>
      </c>
      <c r="Q120" t="s">
        <v>236</v>
      </c>
      <c r="R120">
        <v>2.04952096473294</v>
      </c>
      <c r="S120" t="s">
        <v>236</v>
      </c>
      <c r="U120" t="s">
        <v>236</v>
      </c>
      <c r="V120">
        <v>5</v>
      </c>
      <c r="W120" t="s">
        <v>236</v>
      </c>
      <c r="X120">
        <v>23571713</v>
      </c>
      <c r="Y120">
        <f t="shared" si="4"/>
        <v>0.21211865255613793</v>
      </c>
      <c r="Z120" t="s">
        <v>236</v>
      </c>
      <c r="AB120">
        <f t="shared" si="5"/>
        <v>0</v>
      </c>
      <c r="AC120" t="s">
        <v>236</v>
      </c>
      <c r="AD120">
        <v>68.455910000000003</v>
      </c>
      <c r="AE120" t="s">
        <v>236</v>
      </c>
      <c r="AF120">
        <v>41.2</v>
      </c>
      <c r="AG120" t="s">
        <v>236</v>
      </c>
      <c r="AH120">
        <v>33</v>
      </c>
    </row>
    <row r="121" spans="3:34">
      <c r="C121" t="s">
        <v>238</v>
      </c>
      <c r="D121" t="s">
        <v>239</v>
      </c>
      <c r="F121" t="s">
        <v>238</v>
      </c>
      <c r="G121" t="s">
        <v>239</v>
      </c>
      <c r="H121">
        <v>764.69893828110321</v>
      </c>
      <c r="I121" t="s">
        <v>238</v>
      </c>
      <c r="J121">
        <v>33.195810123266725</v>
      </c>
      <c r="K121" t="s">
        <v>238</v>
      </c>
      <c r="L121">
        <v>90.2</v>
      </c>
      <c r="M121" t="s">
        <v>238</v>
      </c>
      <c r="N121">
        <v>9.8000000000000007</v>
      </c>
      <c r="O121" t="s">
        <v>238</v>
      </c>
      <c r="P121">
        <v>66.7</v>
      </c>
      <c r="Q121" t="s">
        <v>238</v>
      </c>
      <c r="R121">
        <v>4.8526643559049898</v>
      </c>
      <c r="S121" t="s">
        <v>238</v>
      </c>
      <c r="U121" t="s">
        <v>238</v>
      </c>
      <c r="W121" t="s">
        <v>238</v>
      </c>
      <c r="X121">
        <v>16695253</v>
      </c>
      <c r="Y121">
        <f t="shared" si="4"/>
        <v>0</v>
      </c>
      <c r="Z121" t="s">
        <v>238</v>
      </c>
      <c r="AB121">
        <f t="shared" si="5"/>
        <v>0</v>
      </c>
      <c r="AC121" t="s">
        <v>238</v>
      </c>
      <c r="AE121" t="s">
        <v>238</v>
      </c>
      <c r="AF121">
        <v>46.3</v>
      </c>
      <c r="AG121" t="s">
        <v>238</v>
      </c>
      <c r="AH121">
        <v>20.7</v>
      </c>
    </row>
    <row r="122" spans="3:34">
      <c r="C122" t="s">
        <v>240</v>
      </c>
      <c r="D122" t="s">
        <v>241</v>
      </c>
      <c r="E122">
        <v>3019.8192305191324</v>
      </c>
      <c r="F122" t="s">
        <v>240</v>
      </c>
      <c r="G122" t="s">
        <v>241</v>
      </c>
      <c r="H122">
        <v>23418.831480561144</v>
      </c>
      <c r="I122" t="s">
        <v>240</v>
      </c>
      <c r="J122">
        <v>9.1040526255348109</v>
      </c>
      <c r="K122" t="s">
        <v>240</v>
      </c>
      <c r="L122">
        <v>98.2</v>
      </c>
      <c r="M122" t="s">
        <v>240</v>
      </c>
      <c r="N122">
        <v>100</v>
      </c>
      <c r="O122" t="s">
        <v>240</v>
      </c>
      <c r="Q122" t="s">
        <v>240</v>
      </c>
      <c r="R122">
        <v>51.907987463616898</v>
      </c>
      <c r="S122" t="s">
        <v>240</v>
      </c>
      <c r="U122" t="s">
        <v>240</v>
      </c>
      <c r="V122">
        <v>1353</v>
      </c>
      <c r="W122" t="s">
        <v>240</v>
      </c>
      <c r="X122">
        <v>29901997</v>
      </c>
      <c r="Y122">
        <f t="shared" si="4"/>
        <v>45.247814050680297</v>
      </c>
      <c r="Z122" t="s">
        <v>240</v>
      </c>
      <c r="AA122">
        <v>3293</v>
      </c>
      <c r="AB122">
        <f t="shared" si="5"/>
        <v>110.12642399770156</v>
      </c>
      <c r="AC122" t="s">
        <v>240</v>
      </c>
      <c r="AD122">
        <v>103.35332</v>
      </c>
      <c r="AE122" t="s">
        <v>240</v>
      </c>
      <c r="AG122" t="s">
        <v>240</v>
      </c>
      <c r="AH122">
        <v>5</v>
      </c>
    </row>
    <row r="123" spans="3:34">
      <c r="C123" t="s">
        <v>242</v>
      </c>
      <c r="D123" t="s">
        <v>243</v>
      </c>
      <c r="F123" t="s">
        <v>242</v>
      </c>
      <c r="G123" t="s">
        <v>243</v>
      </c>
      <c r="H123">
        <v>11454.590902061334</v>
      </c>
      <c r="I123" t="s">
        <v>242</v>
      </c>
      <c r="J123">
        <v>3.8513404174982466</v>
      </c>
      <c r="K123" t="s">
        <v>242</v>
      </c>
      <c r="L123">
        <v>98.6</v>
      </c>
      <c r="M123" t="s">
        <v>242</v>
      </c>
      <c r="N123">
        <v>100</v>
      </c>
      <c r="O123" t="s">
        <v>242</v>
      </c>
      <c r="Q123" t="s">
        <v>242</v>
      </c>
      <c r="R123">
        <v>31.0007273247565</v>
      </c>
      <c r="S123" t="s">
        <v>242</v>
      </c>
      <c r="U123" t="s">
        <v>242</v>
      </c>
      <c r="W123" t="s">
        <v>242</v>
      </c>
      <c r="X123">
        <v>401000</v>
      </c>
      <c r="Y123">
        <f t="shared" si="4"/>
        <v>0</v>
      </c>
      <c r="Z123" t="s">
        <v>242</v>
      </c>
      <c r="AB123">
        <f t="shared" si="5"/>
        <v>0</v>
      </c>
      <c r="AC123" t="s">
        <v>242</v>
      </c>
      <c r="AE123" t="s">
        <v>242</v>
      </c>
      <c r="AG123" t="s">
        <v>242</v>
      </c>
      <c r="AH123">
        <v>5.2</v>
      </c>
    </row>
    <row r="124" spans="3:34">
      <c r="C124" t="s">
        <v>244</v>
      </c>
      <c r="D124" t="s">
        <v>245</v>
      </c>
      <c r="F124" t="s">
        <v>244</v>
      </c>
      <c r="G124" t="s">
        <v>245</v>
      </c>
      <c r="H124">
        <v>1465.6543717901047</v>
      </c>
      <c r="I124" t="s">
        <v>244</v>
      </c>
      <c r="J124">
        <v>38.356350258042667</v>
      </c>
      <c r="K124" t="s">
        <v>244</v>
      </c>
      <c r="L124">
        <v>77</v>
      </c>
      <c r="M124" t="s">
        <v>244</v>
      </c>
      <c r="N124">
        <v>25.6</v>
      </c>
      <c r="O124" t="s">
        <v>244</v>
      </c>
      <c r="P124">
        <v>56.3</v>
      </c>
      <c r="Q124" t="s">
        <v>244</v>
      </c>
      <c r="S124" t="s">
        <v>244</v>
      </c>
      <c r="U124" t="s">
        <v>244</v>
      </c>
      <c r="W124" t="s">
        <v>244</v>
      </c>
      <c r="X124">
        <v>17086022</v>
      </c>
      <c r="Y124">
        <f t="shared" si="4"/>
        <v>0</v>
      </c>
      <c r="Z124" t="s">
        <v>244</v>
      </c>
      <c r="AB124">
        <f t="shared" si="5"/>
        <v>0</v>
      </c>
      <c r="AC124" t="s">
        <v>244</v>
      </c>
      <c r="AD124">
        <v>53.968510000000002</v>
      </c>
      <c r="AE124" t="s">
        <v>244</v>
      </c>
      <c r="AF124">
        <v>59.6</v>
      </c>
      <c r="AG124" t="s">
        <v>244</v>
      </c>
      <c r="AH124">
        <v>5</v>
      </c>
    </row>
    <row r="125" spans="3:34">
      <c r="C125" t="s">
        <v>246</v>
      </c>
      <c r="D125" t="s">
        <v>247</v>
      </c>
      <c r="E125">
        <v>1734.5963616093575</v>
      </c>
      <c r="F125" t="s">
        <v>246</v>
      </c>
      <c r="G125" t="s">
        <v>247</v>
      </c>
      <c r="H125">
        <v>28821.538193015411</v>
      </c>
      <c r="I125" t="s">
        <v>246</v>
      </c>
      <c r="K125" t="s">
        <v>246</v>
      </c>
      <c r="L125">
        <v>100</v>
      </c>
      <c r="M125" t="s">
        <v>246</v>
      </c>
      <c r="N125">
        <v>100</v>
      </c>
      <c r="O125" t="s">
        <v>246</v>
      </c>
      <c r="Q125" t="s">
        <v>246</v>
      </c>
      <c r="R125">
        <v>56.281870873493702</v>
      </c>
      <c r="S125" t="s">
        <v>246</v>
      </c>
      <c r="T125">
        <v>0.88614000000000004</v>
      </c>
      <c r="U125" t="s">
        <v>246</v>
      </c>
      <c r="V125">
        <v>5</v>
      </c>
      <c r="W125" t="s">
        <v>246</v>
      </c>
      <c r="X125">
        <v>427364</v>
      </c>
      <c r="Y125">
        <f t="shared" si="4"/>
        <v>11.699628419801387</v>
      </c>
      <c r="Z125" t="s">
        <v>246</v>
      </c>
      <c r="AB125">
        <f t="shared" si="5"/>
        <v>0</v>
      </c>
      <c r="AC125" t="s">
        <v>246</v>
      </c>
      <c r="AD125">
        <v>86.537620000000004</v>
      </c>
      <c r="AE125" t="s">
        <v>246</v>
      </c>
      <c r="AG125" t="s">
        <v>246</v>
      </c>
    </row>
    <row r="126" spans="3:34">
      <c r="C126" t="s">
        <v>248</v>
      </c>
      <c r="D126" t="s">
        <v>249</v>
      </c>
      <c r="F126" t="s">
        <v>248</v>
      </c>
      <c r="G126" t="s">
        <v>249</v>
      </c>
      <c r="H126">
        <v>3671.2020983539674</v>
      </c>
      <c r="I126" t="s">
        <v>248</v>
      </c>
      <c r="J126">
        <v>22.072834758898498</v>
      </c>
      <c r="K126" t="s">
        <v>248</v>
      </c>
      <c r="L126">
        <v>94.6</v>
      </c>
      <c r="M126" t="s">
        <v>248</v>
      </c>
      <c r="N126">
        <v>59.32891</v>
      </c>
      <c r="O126" t="s">
        <v>248</v>
      </c>
      <c r="Q126" t="s">
        <v>248</v>
      </c>
      <c r="R126">
        <v>5.9235520119972298</v>
      </c>
      <c r="S126" t="s">
        <v>248</v>
      </c>
      <c r="U126" t="s">
        <v>248</v>
      </c>
      <c r="W126" t="s">
        <v>248</v>
      </c>
      <c r="X126">
        <v>52898</v>
      </c>
      <c r="Y126">
        <f t="shared" si="4"/>
        <v>0</v>
      </c>
      <c r="Z126" t="s">
        <v>248</v>
      </c>
      <c r="AB126">
        <f t="shared" si="5"/>
        <v>0</v>
      </c>
      <c r="AC126" t="s">
        <v>248</v>
      </c>
      <c r="AE126" t="s">
        <v>248</v>
      </c>
      <c r="AG126" t="s">
        <v>248</v>
      </c>
    </row>
    <row r="127" spans="3:34">
      <c r="C127" t="s">
        <v>250</v>
      </c>
      <c r="D127" t="s">
        <v>251</v>
      </c>
      <c r="F127" t="s">
        <v>250</v>
      </c>
      <c r="G127" t="s">
        <v>251</v>
      </c>
      <c r="H127">
        <v>3594.5869489538559</v>
      </c>
      <c r="I127" t="s">
        <v>250</v>
      </c>
      <c r="J127">
        <v>20.456113529202106</v>
      </c>
      <c r="K127" t="s">
        <v>250</v>
      </c>
      <c r="L127">
        <v>57.9</v>
      </c>
      <c r="M127" t="s">
        <v>250</v>
      </c>
      <c r="N127">
        <v>21.762560000000001</v>
      </c>
      <c r="O127" t="s">
        <v>250</v>
      </c>
      <c r="P127">
        <v>79.900000000000006</v>
      </c>
      <c r="Q127" t="s">
        <v>250</v>
      </c>
      <c r="R127">
        <v>7.7254742292795502</v>
      </c>
      <c r="S127" t="s">
        <v>250</v>
      </c>
      <c r="U127" t="s">
        <v>250</v>
      </c>
      <c r="W127" t="s">
        <v>250</v>
      </c>
      <c r="X127">
        <v>3969625</v>
      </c>
      <c r="Y127">
        <f t="shared" si="4"/>
        <v>0</v>
      </c>
      <c r="Z127" t="s">
        <v>250</v>
      </c>
      <c r="AB127">
        <f t="shared" si="5"/>
        <v>0</v>
      </c>
      <c r="AC127" t="s">
        <v>250</v>
      </c>
      <c r="AD127">
        <v>70.263689999999997</v>
      </c>
      <c r="AE127" t="s">
        <v>250</v>
      </c>
      <c r="AG127" t="s">
        <v>250</v>
      </c>
      <c r="AH127">
        <v>5.6</v>
      </c>
    </row>
    <row r="128" spans="3:34">
      <c r="C128" t="s">
        <v>252</v>
      </c>
      <c r="D128" t="s">
        <v>253</v>
      </c>
      <c r="E128">
        <v>1094.725869640004</v>
      </c>
      <c r="F128" t="s">
        <v>252</v>
      </c>
      <c r="G128" t="s">
        <v>253</v>
      </c>
      <c r="H128">
        <v>17145.783116243099</v>
      </c>
      <c r="I128" t="s">
        <v>252</v>
      </c>
      <c r="J128">
        <v>3.2219906669102647</v>
      </c>
      <c r="K128" t="s">
        <v>252</v>
      </c>
      <c r="L128">
        <v>99.9</v>
      </c>
      <c r="M128" t="s">
        <v>252</v>
      </c>
      <c r="N128">
        <v>100</v>
      </c>
      <c r="O128" t="s">
        <v>252</v>
      </c>
      <c r="Q128" t="s">
        <v>252</v>
      </c>
      <c r="R128">
        <v>44.750155573719503</v>
      </c>
      <c r="S128" t="s">
        <v>252</v>
      </c>
      <c r="U128" t="s">
        <v>252</v>
      </c>
      <c r="W128" t="s">
        <v>252</v>
      </c>
      <c r="X128">
        <v>1260934</v>
      </c>
      <c r="Y128">
        <f t="shared" si="4"/>
        <v>0</v>
      </c>
      <c r="Z128" t="s">
        <v>252</v>
      </c>
      <c r="AB128">
        <f t="shared" si="5"/>
        <v>0</v>
      </c>
      <c r="AC128" t="s">
        <v>252</v>
      </c>
      <c r="AD128">
        <v>97.630229999999997</v>
      </c>
      <c r="AE128" t="s">
        <v>252</v>
      </c>
      <c r="AG128" t="s">
        <v>252</v>
      </c>
      <c r="AH128">
        <v>5</v>
      </c>
    </row>
    <row r="129" spans="3:34">
      <c r="C129" t="s">
        <v>254</v>
      </c>
      <c r="D129" t="s">
        <v>255</v>
      </c>
      <c r="E129">
        <v>1545.7754526464819</v>
      </c>
      <c r="F129" t="s">
        <v>254</v>
      </c>
      <c r="G129" t="s">
        <v>255</v>
      </c>
      <c r="H129">
        <v>16140.663507232566</v>
      </c>
      <c r="I129" t="s">
        <v>254</v>
      </c>
      <c r="J129">
        <v>3.2791457635693044</v>
      </c>
      <c r="K129" t="s">
        <v>254</v>
      </c>
      <c r="L129">
        <v>96.1</v>
      </c>
      <c r="M129" t="s">
        <v>254</v>
      </c>
      <c r="N129">
        <v>99.1</v>
      </c>
      <c r="O129" t="s">
        <v>254</v>
      </c>
      <c r="P129">
        <v>11.1</v>
      </c>
      <c r="Q129" t="s">
        <v>254</v>
      </c>
      <c r="R129">
        <v>48.993245530767702</v>
      </c>
      <c r="S129" t="s">
        <v>254</v>
      </c>
      <c r="T129">
        <v>0.49808000000000002</v>
      </c>
      <c r="U129" t="s">
        <v>254</v>
      </c>
      <c r="V129">
        <v>1246</v>
      </c>
      <c r="W129" t="s">
        <v>254</v>
      </c>
      <c r="X129">
        <v>125385833</v>
      </c>
      <c r="Y129">
        <f t="shared" si="4"/>
        <v>9.9373268110760176</v>
      </c>
      <c r="Z129" t="s">
        <v>254</v>
      </c>
      <c r="AA129">
        <v>479</v>
      </c>
      <c r="AB129">
        <f t="shared" si="5"/>
        <v>3.8202083005661414</v>
      </c>
      <c r="AC129" t="s">
        <v>254</v>
      </c>
      <c r="AD129">
        <v>102.82186</v>
      </c>
      <c r="AE129" t="s">
        <v>254</v>
      </c>
      <c r="AG129" t="s">
        <v>254</v>
      </c>
      <c r="AH129">
        <v>5</v>
      </c>
    </row>
    <row r="130" spans="3:34">
      <c r="C130" t="s">
        <v>257</v>
      </c>
      <c r="D130" t="s">
        <v>258</v>
      </c>
      <c r="E130">
        <v>862.6581606186312</v>
      </c>
      <c r="F130" t="s">
        <v>257</v>
      </c>
      <c r="G130" t="s">
        <v>258</v>
      </c>
      <c r="H130">
        <v>4541.7356233564506</v>
      </c>
      <c r="I130" t="s">
        <v>257</v>
      </c>
      <c r="J130">
        <v>14.791146573657116</v>
      </c>
      <c r="K130" t="s">
        <v>257</v>
      </c>
      <c r="L130">
        <v>88.4</v>
      </c>
      <c r="M130" t="s">
        <v>257</v>
      </c>
      <c r="N130">
        <v>100</v>
      </c>
      <c r="O130" t="s">
        <v>257</v>
      </c>
      <c r="Q130" t="s">
        <v>257</v>
      </c>
      <c r="R130">
        <v>36.497799824133402</v>
      </c>
      <c r="S130" t="s">
        <v>257</v>
      </c>
      <c r="T130">
        <v>0.35419</v>
      </c>
      <c r="U130" t="s">
        <v>257</v>
      </c>
      <c r="V130">
        <v>67</v>
      </c>
      <c r="W130" t="s">
        <v>257</v>
      </c>
      <c r="X130">
        <v>3556397</v>
      </c>
      <c r="Y130">
        <f t="shared" si="4"/>
        <v>18.839291563905828</v>
      </c>
      <c r="Z130" t="s">
        <v>257</v>
      </c>
      <c r="AA130">
        <v>347</v>
      </c>
      <c r="AB130">
        <f t="shared" si="5"/>
        <v>97.570659293661535</v>
      </c>
      <c r="AC130" t="s">
        <v>257</v>
      </c>
      <c r="AD130">
        <v>93.039439999999999</v>
      </c>
      <c r="AE130" t="s">
        <v>257</v>
      </c>
      <c r="AF130">
        <v>12.2</v>
      </c>
      <c r="AG130" t="s">
        <v>257</v>
      </c>
    </row>
    <row r="131" spans="3:34">
      <c r="C131" t="s">
        <v>259</v>
      </c>
      <c r="D131" t="s">
        <v>260</v>
      </c>
      <c r="F131" t="s">
        <v>259</v>
      </c>
      <c r="G131" t="s">
        <v>260</v>
      </c>
      <c r="I131" t="s">
        <v>259</v>
      </c>
      <c r="K131" t="s">
        <v>259</v>
      </c>
      <c r="L131">
        <v>100</v>
      </c>
      <c r="M131" t="s">
        <v>259</v>
      </c>
      <c r="N131">
        <v>100</v>
      </c>
      <c r="O131" t="s">
        <v>259</v>
      </c>
      <c r="Q131" t="s">
        <v>259</v>
      </c>
      <c r="S131" t="s">
        <v>259</v>
      </c>
      <c r="U131" t="s">
        <v>259</v>
      </c>
      <c r="V131">
        <v>6</v>
      </c>
      <c r="W131" t="s">
        <v>259</v>
      </c>
      <c r="X131">
        <v>37623</v>
      </c>
      <c r="Y131">
        <f t="shared" si="4"/>
        <v>159.47691571645004</v>
      </c>
      <c r="Z131" t="s">
        <v>259</v>
      </c>
      <c r="AB131">
        <f t="shared" si="5"/>
        <v>0</v>
      </c>
      <c r="AC131" t="s">
        <v>259</v>
      </c>
      <c r="AE131" t="s">
        <v>259</v>
      </c>
      <c r="AG131" t="s">
        <v>259</v>
      </c>
    </row>
    <row r="132" spans="3:34">
      <c r="C132" t="s">
        <v>261</v>
      </c>
      <c r="D132" t="s">
        <v>262</v>
      </c>
      <c r="E132">
        <v>1826.4568718098305</v>
      </c>
      <c r="F132" t="s">
        <v>261</v>
      </c>
      <c r="G132" t="s">
        <v>262</v>
      </c>
      <c r="H132">
        <v>10756.886702856176</v>
      </c>
      <c r="I132" t="s">
        <v>261</v>
      </c>
      <c r="J132">
        <v>15.408073891211094</v>
      </c>
      <c r="K132" t="s">
        <v>261</v>
      </c>
      <c r="L132">
        <v>64.400000000000006</v>
      </c>
      <c r="M132" t="s">
        <v>261</v>
      </c>
      <c r="N132">
        <v>89.762559999999993</v>
      </c>
      <c r="O132" t="s">
        <v>261</v>
      </c>
      <c r="P132">
        <v>42.7</v>
      </c>
      <c r="Q132" t="s">
        <v>261</v>
      </c>
      <c r="R132">
        <v>58.7759864944356</v>
      </c>
      <c r="S132" t="s">
        <v>261</v>
      </c>
      <c r="T132">
        <v>0.23313999999999999</v>
      </c>
      <c r="U132" t="s">
        <v>261</v>
      </c>
      <c r="V132">
        <v>139</v>
      </c>
      <c r="W132" t="s">
        <v>261</v>
      </c>
      <c r="X132">
        <v>2909871</v>
      </c>
      <c r="Y132">
        <f t="shared" si="4"/>
        <v>47.768440594101939</v>
      </c>
      <c r="Z132" t="s">
        <v>261</v>
      </c>
      <c r="AA132">
        <v>1399</v>
      </c>
      <c r="AB132">
        <f t="shared" si="5"/>
        <v>480.77732655502598</v>
      </c>
      <c r="AC132" t="s">
        <v>261</v>
      </c>
      <c r="AE132" t="s">
        <v>261</v>
      </c>
      <c r="AG132" t="s">
        <v>261</v>
      </c>
      <c r="AH132">
        <v>20.5</v>
      </c>
    </row>
    <row r="133" spans="3:34">
      <c r="C133" t="s">
        <v>263</v>
      </c>
      <c r="D133" t="s">
        <v>264</v>
      </c>
      <c r="E133">
        <v>1651.2998082764682</v>
      </c>
      <c r="F133" t="s">
        <v>263</v>
      </c>
      <c r="G133" t="s">
        <v>264</v>
      </c>
      <c r="H133">
        <v>14293.067502686274</v>
      </c>
      <c r="I133" t="s">
        <v>263</v>
      </c>
      <c r="J133">
        <v>9.7913888083502467</v>
      </c>
      <c r="K133" t="s">
        <v>263</v>
      </c>
      <c r="L133">
        <v>99.7</v>
      </c>
      <c r="M133" t="s">
        <v>263</v>
      </c>
      <c r="N133">
        <v>100</v>
      </c>
      <c r="O133" t="s">
        <v>263</v>
      </c>
      <c r="Q133" t="s">
        <v>263</v>
      </c>
      <c r="R133">
        <v>70.821064520443898</v>
      </c>
      <c r="S133" t="s">
        <v>263</v>
      </c>
      <c r="T133">
        <v>0.37829000000000002</v>
      </c>
      <c r="U133" t="s">
        <v>263</v>
      </c>
      <c r="V133">
        <v>13</v>
      </c>
      <c r="W133" t="s">
        <v>263</v>
      </c>
      <c r="X133">
        <v>621810</v>
      </c>
      <c r="Y133">
        <f t="shared" si="4"/>
        <v>20.906707836799022</v>
      </c>
      <c r="Z133" t="s">
        <v>263</v>
      </c>
      <c r="AB133">
        <f t="shared" si="5"/>
        <v>0</v>
      </c>
      <c r="AC133" t="s">
        <v>263</v>
      </c>
      <c r="AE133" t="s">
        <v>263</v>
      </c>
      <c r="AF133">
        <v>4.5</v>
      </c>
      <c r="AG133" t="s">
        <v>263</v>
      </c>
    </row>
    <row r="134" spans="3:34">
      <c r="C134" t="s">
        <v>265</v>
      </c>
      <c r="D134" t="s">
        <v>266</v>
      </c>
      <c r="E134">
        <v>564.38956800060851</v>
      </c>
      <c r="F134" t="s">
        <v>265</v>
      </c>
      <c r="G134" t="s">
        <v>266</v>
      </c>
      <c r="H134">
        <v>7076.1309697156903</v>
      </c>
      <c r="I134" t="s">
        <v>265</v>
      </c>
      <c r="J134">
        <v>14.74783903749562</v>
      </c>
      <c r="K134" t="s">
        <v>265</v>
      </c>
      <c r="L134">
        <v>85.4</v>
      </c>
      <c r="M134" t="s">
        <v>265</v>
      </c>
      <c r="N134">
        <v>100</v>
      </c>
      <c r="O134" t="s">
        <v>265</v>
      </c>
      <c r="P134">
        <v>13.1</v>
      </c>
      <c r="Q134" t="s">
        <v>265</v>
      </c>
      <c r="R134">
        <v>25.8253228848899</v>
      </c>
      <c r="S134" t="s">
        <v>265</v>
      </c>
      <c r="U134" t="s">
        <v>265</v>
      </c>
      <c r="V134">
        <v>355</v>
      </c>
      <c r="W134" t="s">
        <v>265</v>
      </c>
      <c r="X134">
        <v>33921203</v>
      </c>
      <c r="Y134">
        <f t="shared" si="4"/>
        <v>10.465430721899811</v>
      </c>
      <c r="Z134" t="s">
        <v>265</v>
      </c>
      <c r="AA134">
        <v>4819</v>
      </c>
      <c r="AB134">
        <f t="shared" si="5"/>
        <v>142.06453703897236</v>
      </c>
      <c r="AC134" t="s">
        <v>265</v>
      </c>
      <c r="AD134">
        <v>99.692400000000006</v>
      </c>
      <c r="AE134" t="s">
        <v>265</v>
      </c>
      <c r="AG134" t="s">
        <v>265</v>
      </c>
      <c r="AH134">
        <v>5</v>
      </c>
    </row>
    <row r="135" spans="3:34">
      <c r="C135" t="s">
        <v>267</v>
      </c>
      <c r="D135" t="s">
        <v>268</v>
      </c>
      <c r="E135">
        <v>407.37241368366409</v>
      </c>
      <c r="F135" t="s">
        <v>267</v>
      </c>
      <c r="G135" t="s">
        <v>268</v>
      </c>
      <c r="H135">
        <v>1033.3069740641201</v>
      </c>
      <c r="I135" t="s">
        <v>267</v>
      </c>
      <c r="J135">
        <v>26.570246986275702</v>
      </c>
      <c r="K135" t="s">
        <v>267</v>
      </c>
      <c r="L135">
        <v>51.1</v>
      </c>
      <c r="M135" t="s">
        <v>267</v>
      </c>
      <c r="N135">
        <v>20.2</v>
      </c>
      <c r="O135" t="s">
        <v>267</v>
      </c>
      <c r="P135">
        <v>80.3</v>
      </c>
      <c r="Q135" t="s">
        <v>267</v>
      </c>
      <c r="R135">
        <v>9.1066821229408994</v>
      </c>
      <c r="S135" t="s">
        <v>267</v>
      </c>
      <c r="U135" t="s">
        <v>267</v>
      </c>
      <c r="W135" t="s">
        <v>267</v>
      </c>
      <c r="X135">
        <v>27216276</v>
      </c>
      <c r="Y135">
        <f t="shared" si="4"/>
        <v>0</v>
      </c>
      <c r="Z135" t="s">
        <v>267</v>
      </c>
      <c r="AA135">
        <v>246</v>
      </c>
      <c r="AB135">
        <f t="shared" si="5"/>
        <v>9.0387090430740784</v>
      </c>
      <c r="AC135" t="s">
        <v>267</v>
      </c>
      <c r="AD135">
        <v>48.035080000000001</v>
      </c>
      <c r="AE135" t="s">
        <v>267</v>
      </c>
      <c r="AG135" t="s">
        <v>267</v>
      </c>
      <c r="AH135">
        <v>25.3</v>
      </c>
    </row>
    <row r="136" spans="3:34">
      <c r="C136" t="s">
        <v>269</v>
      </c>
      <c r="D136" t="s">
        <v>270</v>
      </c>
      <c r="E136">
        <v>312.75604864269053</v>
      </c>
      <c r="F136" t="s">
        <v>269</v>
      </c>
      <c r="G136" t="s">
        <v>270</v>
      </c>
      <c r="I136" t="s">
        <v>269</v>
      </c>
      <c r="K136" t="s">
        <v>269</v>
      </c>
      <c r="L136">
        <v>80.599999999999994</v>
      </c>
      <c r="M136" t="s">
        <v>269</v>
      </c>
      <c r="N136">
        <v>52.362560000000002</v>
      </c>
      <c r="O136" t="s">
        <v>269</v>
      </c>
      <c r="P136">
        <v>41</v>
      </c>
      <c r="Q136" t="s">
        <v>269</v>
      </c>
      <c r="R136">
        <v>1.55640234367061</v>
      </c>
      <c r="S136" t="s">
        <v>269</v>
      </c>
      <c r="U136" t="s">
        <v>269</v>
      </c>
      <c r="W136" t="s">
        <v>269</v>
      </c>
      <c r="X136">
        <v>53437159</v>
      </c>
      <c r="Y136">
        <f t="shared" si="4"/>
        <v>0</v>
      </c>
      <c r="Z136" t="s">
        <v>269</v>
      </c>
      <c r="AB136">
        <f t="shared" si="5"/>
        <v>0</v>
      </c>
      <c r="AC136" t="s">
        <v>269</v>
      </c>
      <c r="AE136" t="s">
        <v>269</v>
      </c>
      <c r="AG136" t="s">
        <v>269</v>
      </c>
      <c r="AH136">
        <v>14.2</v>
      </c>
    </row>
    <row r="137" spans="3:34">
      <c r="C137" t="s">
        <v>271</v>
      </c>
      <c r="D137" t="s">
        <v>272</v>
      </c>
      <c r="E137">
        <v>742.3471996836264</v>
      </c>
      <c r="F137" t="s">
        <v>271</v>
      </c>
      <c r="G137" t="s">
        <v>272</v>
      </c>
      <c r="H137">
        <v>9142.9121128284823</v>
      </c>
      <c r="I137" t="s">
        <v>271</v>
      </c>
      <c r="J137">
        <v>6.8489672214975315</v>
      </c>
      <c r="K137" t="s">
        <v>271</v>
      </c>
      <c r="L137">
        <v>91</v>
      </c>
      <c r="M137" t="s">
        <v>271</v>
      </c>
      <c r="N137">
        <v>47.262560000000001</v>
      </c>
      <c r="O137" t="s">
        <v>271</v>
      </c>
      <c r="P137">
        <v>33.200000000000003</v>
      </c>
      <c r="Q137" t="s">
        <v>271</v>
      </c>
      <c r="R137">
        <v>53.681791770112497</v>
      </c>
      <c r="S137" t="s">
        <v>271</v>
      </c>
      <c r="U137" t="s">
        <v>271</v>
      </c>
      <c r="W137" t="s">
        <v>271</v>
      </c>
      <c r="X137">
        <v>2402858</v>
      </c>
      <c r="Y137">
        <f t="shared" si="4"/>
        <v>0</v>
      </c>
      <c r="Z137" t="s">
        <v>271</v>
      </c>
      <c r="AB137">
        <f t="shared" si="5"/>
        <v>0</v>
      </c>
      <c r="AC137" t="s">
        <v>271</v>
      </c>
      <c r="AD137">
        <v>86.498829999999998</v>
      </c>
      <c r="AE137" t="s">
        <v>271</v>
      </c>
      <c r="AF137">
        <v>6.9</v>
      </c>
      <c r="AG137" t="s">
        <v>271</v>
      </c>
      <c r="AH137">
        <v>42.3</v>
      </c>
    </row>
    <row r="138" spans="3:34">
      <c r="C138" t="s">
        <v>273</v>
      </c>
      <c r="D138" t="s">
        <v>274</v>
      </c>
      <c r="E138">
        <v>369.67914582014623</v>
      </c>
      <c r="F138" t="s">
        <v>273</v>
      </c>
      <c r="G138" t="s">
        <v>274</v>
      </c>
      <c r="H138">
        <v>2175.6373849610882</v>
      </c>
      <c r="I138" t="s">
        <v>273</v>
      </c>
      <c r="J138">
        <v>35.045085269610112</v>
      </c>
      <c r="K138" t="s">
        <v>273</v>
      </c>
      <c r="L138">
        <v>91.6</v>
      </c>
      <c r="M138" t="s">
        <v>273</v>
      </c>
      <c r="N138">
        <v>76.3</v>
      </c>
      <c r="O138" t="s">
        <v>273</v>
      </c>
      <c r="P138">
        <v>54.3</v>
      </c>
      <c r="Q138" t="s">
        <v>273</v>
      </c>
      <c r="R138">
        <v>8.8754498770519206</v>
      </c>
      <c r="S138" t="s">
        <v>273</v>
      </c>
      <c r="U138" t="s">
        <v>273</v>
      </c>
      <c r="W138" t="s">
        <v>273</v>
      </c>
      <c r="X138">
        <v>28174724</v>
      </c>
      <c r="Y138">
        <f t="shared" si="4"/>
        <v>0</v>
      </c>
      <c r="Z138" t="s">
        <v>273</v>
      </c>
      <c r="AB138">
        <f t="shared" si="5"/>
        <v>0</v>
      </c>
      <c r="AC138" t="s">
        <v>273</v>
      </c>
      <c r="AD138">
        <v>101.99771</v>
      </c>
      <c r="AE138" t="s">
        <v>273</v>
      </c>
      <c r="AF138">
        <v>36.6</v>
      </c>
      <c r="AG138" t="s">
        <v>273</v>
      </c>
      <c r="AH138">
        <v>7.8</v>
      </c>
    </row>
    <row r="139" spans="3:34">
      <c r="C139" t="s">
        <v>275</v>
      </c>
      <c r="D139" t="s">
        <v>276</v>
      </c>
      <c r="E139">
        <v>4605.4204628874095</v>
      </c>
      <c r="F139" t="s">
        <v>275</v>
      </c>
      <c r="G139" t="s">
        <v>276</v>
      </c>
      <c r="H139">
        <v>45367.938211752109</v>
      </c>
      <c r="I139" t="s">
        <v>275</v>
      </c>
      <c r="J139">
        <v>1.9201205316208028</v>
      </c>
      <c r="K139" t="s">
        <v>275</v>
      </c>
      <c r="L139">
        <v>100</v>
      </c>
      <c r="M139" t="s">
        <v>275</v>
      </c>
      <c r="N139">
        <v>100</v>
      </c>
      <c r="O139" t="s">
        <v>275</v>
      </c>
      <c r="Q139" t="s">
        <v>275</v>
      </c>
      <c r="R139">
        <v>50.576846778239499</v>
      </c>
      <c r="S139" t="s">
        <v>275</v>
      </c>
      <c r="T139">
        <v>1.9822299999999999</v>
      </c>
      <c r="U139" t="s">
        <v>275</v>
      </c>
      <c r="V139">
        <v>2294</v>
      </c>
      <c r="W139" t="s">
        <v>275</v>
      </c>
      <c r="X139">
        <v>16865008</v>
      </c>
      <c r="Y139">
        <f t="shared" si="4"/>
        <v>136.02128146040607</v>
      </c>
      <c r="Z139" t="s">
        <v>275</v>
      </c>
      <c r="AA139">
        <v>17018</v>
      </c>
      <c r="AB139">
        <f t="shared" si="5"/>
        <v>1009.0715640336489</v>
      </c>
      <c r="AC139" t="s">
        <v>275</v>
      </c>
      <c r="AE139" t="s">
        <v>275</v>
      </c>
      <c r="AG139" t="s">
        <v>275</v>
      </c>
    </row>
    <row r="140" spans="3:34">
      <c r="C140" t="s">
        <v>277</v>
      </c>
      <c r="D140" t="s">
        <v>278</v>
      </c>
      <c r="F140" t="s">
        <v>277</v>
      </c>
      <c r="G140" t="s">
        <v>278</v>
      </c>
      <c r="I140" t="s">
        <v>277</v>
      </c>
      <c r="K140" t="s">
        <v>277</v>
      </c>
      <c r="L140">
        <v>98.5</v>
      </c>
      <c r="M140" t="s">
        <v>277</v>
      </c>
      <c r="N140">
        <v>59.32891</v>
      </c>
      <c r="O140" t="s">
        <v>277</v>
      </c>
      <c r="Q140" t="s">
        <v>277</v>
      </c>
      <c r="S140" t="s">
        <v>277</v>
      </c>
      <c r="U140" t="s">
        <v>277</v>
      </c>
      <c r="W140" t="s">
        <v>277</v>
      </c>
      <c r="X140">
        <v>266000</v>
      </c>
      <c r="Y140">
        <f t="shared" si="4"/>
        <v>0</v>
      </c>
      <c r="Z140" t="s">
        <v>277</v>
      </c>
      <c r="AB140">
        <f t="shared" si="5"/>
        <v>0</v>
      </c>
      <c r="AC140" t="s">
        <v>277</v>
      </c>
      <c r="AE140" t="s">
        <v>277</v>
      </c>
      <c r="AG140" t="s">
        <v>277</v>
      </c>
    </row>
    <row r="141" spans="3:34">
      <c r="C141" t="s">
        <v>279</v>
      </c>
      <c r="D141" t="s">
        <v>280</v>
      </c>
      <c r="E141">
        <v>4391.5600729384751</v>
      </c>
      <c r="F141" t="s">
        <v>279</v>
      </c>
      <c r="G141" t="s">
        <v>280</v>
      </c>
      <c r="H141">
        <v>33360.342913896689</v>
      </c>
      <c r="I141" t="s">
        <v>279</v>
      </c>
      <c r="K141" t="s">
        <v>279</v>
      </c>
      <c r="L141">
        <v>100</v>
      </c>
      <c r="M141" t="s">
        <v>279</v>
      </c>
      <c r="N141">
        <v>100</v>
      </c>
      <c r="O141" t="s">
        <v>279</v>
      </c>
      <c r="Q141" t="s">
        <v>279</v>
      </c>
      <c r="R141">
        <v>70.738225734278004</v>
      </c>
      <c r="S141" t="s">
        <v>279</v>
      </c>
      <c r="U141" t="s">
        <v>279</v>
      </c>
      <c r="V141">
        <v>1636</v>
      </c>
      <c r="W141" t="s">
        <v>279</v>
      </c>
      <c r="X141">
        <v>4509700</v>
      </c>
      <c r="Y141">
        <f t="shared" si="4"/>
        <v>362.77357695633856</v>
      </c>
      <c r="Z141" t="s">
        <v>279</v>
      </c>
      <c r="AB141">
        <f t="shared" si="5"/>
        <v>0</v>
      </c>
      <c r="AC141" t="s">
        <v>279</v>
      </c>
      <c r="AE141" t="s">
        <v>279</v>
      </c>
      <c r="AG141" t="s">
        <v>279</v>
      </c>
    </row>
    <row r="142" spans="3:34">
      <c r="C142" t="s">
        <v>281</v>
      </c>
      <c r="D142" t="s">
        <v>282</v>
      </c>
      <c r="E142">
        <v>593.66820695345803</v>
      </c>
      <c r="F142" t="s">
        <v>281</v>
      </c>
      <c r="G142" t="s">
        <v>282</v>
      </c>
      <c r="H142">
        <v>4532.844417413211</v>
      </c>
      <c r="I142" t="s">
        <v>281</v>
      </c>
      <c r="J142">
        <v>19.054959883530962</v>
      </c>
      <c r="K142" t="s">
        <v>281</v>
      </c>
      <c r="L142">
        <v>87</v>
      </c>
      <c r="M142" t="s">
        <v>281</v>
      </c>
      <c r="N142">
        <v>77.900000000000006</v>
      </c>
      <c r="O142" t="s">
        <v>281</v>
      </c>
      <c r="Q142" t="s">
        <v>281</v>
      </c>
      <c r="R142">
        <v>11.3791724730391</v>
      </c>
      <c r="S142" t="s">
        <v>281</v>
      </c>
      <c r="U142" t="s">
        <v>281</v>
      </c>
      <c r="V142">
        <v>1</v>
      </c>
      <c r="W142" t="s">
        <v>281</v>
      </c>
      <c r="X142">
        <v>6013913</v>
      </c>
      <c r="Y142">
        <f t="shared" si="4"/>
        <v>0.16628108853586676</v>
      </c>
      <c r="Z142" t="s">
        <v>281</v>
      </c>
      <c r="AB142">
        <f t="shared" si="5"/>
        <v>0</v>
      </c>
      <c r="AC142" t="s">
        <v>281</v>
      </c>
      <c r="AE142" t="s">
        <v>281</v>
      </c>
      <c r="AG142" t="s">
        <v>281</v>
      </c>
      <c r="AH142">
        <v>16.600000000000001</v>
      </c>
    </row>
    <row r="143" spans="3:34">
      <c r="C143" t="s">
        <v>283</v>
      </c>
      <c r="D143" t="s">
        <v>284</v>
      </c>
      <c r="E143">
        <v>152.47180612437708</v>
      </c>
      <c r="F143" t="s">
        <v>283</v>
      </c>
      <c r="G143" t="s">
        <v>284</v>
      </c>
      <c r="H143">
        <v>871.29363887394334</v>
      </c>
      <c r="I143" t="s">
        <v>283</v>
      </c>
      <c r="J143">
        <v>35.745471140564241</v>
      </c>
      <c r="K143" t="s">
        <v>283</v>
      </c>
      <c r="L143">
        <v>58.2</v>
      </c>
      <c r="M143" t="s">
        <v>283</v>
      </c>
      <c r="N143">
        <v>14.4</v>
      </c>
      <c r="O143" t="s">
        <v>283</v>
      </c>
      <c r="P143">
        <v>70.099999999999994</v>
      </c>
      <c r="Q143" t="s">
        <v>283</v>
      </c>
      <c r="S143" t="s">
        <v>283</v>
      </c>
      <c r="U143" t="s">
        <v>283</v>
      </c>
      <c r="W143" t="s">
        <v>283</v>
      </c>
      <c r="X143">
        <v>19113728</v>
      </c>
      <c r="Y143">
        <f t="shared" si="4"/>
        <v>0</v>
      </c>
      <c r="Z143" t="s">
        <v>283</v>
      </c>
      <c r="AB143">
        <f t="shared" si="5"/>
        <v>0</v>
      </c>
      <c r="AC143" t="s">
        <v>283</v>
      </c>
      <c r="AD143">
        <v>48.468960000000003</v>
      </c>
      <c r="AE143" t="s">
        <v>283</v>
      </c>
      <c r="AF143">
        <v>76.3</v>
      </c>
      <c r="AG143" t="s">
        <v>283</v>
      </c>
      <c r="AH143">
        <v>9.5</v>
      </c>
    </row>
    <row r="144" spans="3:34">
      <c r="C144" t="s">
        <v>285</v>
      </c>
      <c r="D144" t="s">
        <v>286</v>
      </c>
      <c r="E144">
        <v>773.02116903559636</v>
      </c>
      <c r="F144" t="s">
        <v>285</v>
      </c>
      <c r="G144" t="s">
        <v>286</v>
      </c>
      <c r="H144">
        <v>5447.7592296758585</v>
      </c>
      <c r="I144" t="s">
        <v>285</v>
      </c>
      <c r="J144">
        <v>20.996397525715853</v>
      </c>
      <c r="K144" t="s">
        <v>285</v>
      </c>
      <c r="L144">
        <v>68.5</v>
      </c>
      <c r="M144" t="s">
        <v>285</v>
      </c>
      <c r="N144">
        <v>55.6</v>
      </c>
      <c r="O144" t="s">
        <v>285</v>
      </c>
      <c r="P144">
        <v>50.2</v>
      </c>
      <c r="Q144" t="s">
        <v>285</v>
      </c>
      <c r="R144">
        <v>16.054203747159001</v>
      </c>
      <c r="S144" t="s">
        <v>285</v>
      </c>
      <c r="U144" t="s">
        <v>285</v>
      </c>
      <c r="W144" t="s">
        <v>285</v>
      </c>
      <c r="X144">
        <v>177475986</v>
      </c>
      <c r="Y144">
        <f t="shared" si="4"/>
        <v>0</v>
      </c>
      <c r="Z144" t="s">
        <v>285</v>
      </c>
      <c r="AB144">
        <f t="shared" si="5"/>
        <v>0</v>
      </c>
      <c r="AC144" t="s">
        <v>285</v>
      </c>
      <c r="AE144" t="s">
        <v>285</v>
      </c>
      <c r="AF144">
        <v>42.8</v>
      </c>
      <c r="AG144" t="s">
        <v>285</v>
      </c>
      <c r="AH144">
        <v>7</v>
      </c>
    </row>
    <row r="145" spans="3:34">
      <c r="C145" t="s">
        <v>287</v>
      </c>
      <c r="D145" t="s">
        <v>288</v>
      </c>
      <c r="F145" t="s">
        <v>287</v>
      </c>
      <c r="G145" t="s">
        <v>288</v>
      </c>
      <c r="I145" t="s">
        <v>287</v>
      </c>
      <c r="K145" t="s">
        <v>287</v>
      </c>
      <c r="L145">
        <v>97.5</v>
      </c>
      <c r="M145" t="s">
        <v>287</v>
      </c>
      <c r="O145" t="s">
        <v>287</v>
      </c>
      <c r="Q145" t="s">
        <v>287</v>
      </c>
      <c r="S145" t="s">
        <v>287</v>
      </c>
      <c r="U145" t="s">
        <v>287</v>
      </c>
      <c r="W145" t="s">
        <v>287</v>
      </c>
      <c r="X145">
        <v>54541</v>
      </c>
      <c r="Y145">
        <f t="shared" si="4"/>
        <v>0</v>
      </c>
      <c r="Z145" t="s">
        <v>287</v>
      </c>
      <c r="AB145">
        <f t="shared" si="5"/>
        <v>0</v>
      </c>
      <c r="AC145" t="s">
        <v>287</v>
      </c>
      <c r="AE145" t="s">
        <v>287</v>
      </c>
      <c r="AG145" t="s">
        <v>287</v>
      </c>
    </row>
    <row r="146" spans="3:34">
      <c r="C146" t="s">
        <v>289</v>
      </c>
      <c r="D146" t="s">
        <v>290</v>
      </c>
      <c r="E146">
        <v>6438.7551989586627</v>
      </c>
      <c r="F146" t="s">
        <v>289</v>
      </c>
      <c r="G146" t="s">
        <v>290</v>
      </c>
      <c r="H146">
        <v>63321.904153583579</v>
      </c>
      <c r="I146" t="s">
        <v>289</v>
      </c>
      <c r="J146">
        <v>1.578271108830092</v>
      </c>
      <c r="K146" t="s">
        <v>289</v>
      </c>
      <c r="L146">
        <v>100</v>
      </c>
      <c r="M146" t="s">
        <v>289</v>
      </c>
      <c r="N146">
        <v>100</v>
      </c>
      <c r="O146" t="s">
        <v>289</v>
      </c>
      <c r="Q146" t="s">
        <v>289</v>
      </c>
      <c r="R146">
        <v>48.623115201028</v>
      </c>
      <c r="S146" t="s">
        <v>289</v>
      </c>
      <c r="T146">
        <v>1.6554199999999999</v>
      </c>
      <c r="U146" t="s">
        <v>289</v>
      </c>
      <c r="V146">
        <v>1106</v>
      </c>
      <c r="W146" t="s">
        <v>289</v>
      </c>
      <c r="X146">
        <v>5136886</v>
      </c>
      <c r="Y146">
        <f t="shared" si="4"/>
        <v>215.30553724571658</v>
      </c>
      <c r="Z146" t="s">
        <v>289</v>
      </c>
      <c r="AA146">
        <v>2965</v>
      </c>
      <c r="AB146">
        <f t="shared" si="5"/>
        <v>577.19793664877909</v>
      </c>
      <c r="AC146" t="s">
        <v>289</v>
      </c>
      <c r="AD146">
        <v>101.13433000000001</v>
      </c>
      <c r="AE146" t="s">
        <v>289</v>
      </c>
      <c r="AG146" t="s">
        <v>289</v>
      </c>
    </row>
    <row r="147" spans="3:34">
      <c r="C147" t="s">
        <v>291</v>
      </c>
      <c r="D147" t="s">
        <v>292</v>
      </c>
      <c r="E147">
        <v>6232.464155834582</v>
      </c>
      <c r="F147" t="s">
        <v>291</v>
      </c>
      <c r="G147" t="s">
        <v>292</v>
      </c>
      <c r="H147">
        <v>38835.433681661183</v>
      </c>
      <c r="I147" t="s">
        <v>291</v>
      </c>
      <c r="J147">
        <v>1.2341490027011564</v>
      </c>
      <c r="K147" t="s">
        <v>291</v>
      </c>
      <c r="L147">
        <v>93.4</v>
      </c>
      <c r="M147" t="s">
        <v>291</v>
      </c>
      <c r="N147">
        <v>97.697829999999996</v>
      </c>
      <c r="O147" t="s">
        <v>291</v>
      </c>
      <c r="Q147" t="s">
        <v>291</v>
      </c>
      <c r="S147" t="s">
        <v>291</v>
      </c>
      <c r="T147">
        <v>0.17086999999999999</v>
      </c>
      <c r="U147" t="s">
        <v>291</v>
      </c>
      <c r="W147" t="s">
        <v>291</v>
      </c>
      <c r="X147">
        <v>4236057</v>
      </c>
      <c r="Y147">
        <f t="shared" si="4"/>
        <v>0</v>
      </c>
      <c r="Z147" t="s">
        <v>291</v>
      </c>
      <c r="AB147">
        <f t="shared" si="5"/>
        <v>0</v>
      </c>
      <c r="AC147" t="s">
        <v>291</v>
      </c>
      <c r="AD147">
        <v>99.415719999999993</v>
      </c>
      <c r="AE147" t="s">
        <v>291</v>
      </c>
      <c r="AG147" t="s">
        <v>291</v>
      </c>
      <c r="AH147">
        <v>5</v>
      </c>
    </row>
    <row r="148" spans="3:34">
      <c r="C148" t="s">
        <v>293</v>
      </c>
      <c r="D148" t="s">
        <v>294</v>
      </c>
      <c r="F148" t="s">
        <v>293</v>
      </c>
      <c r="G148" t="s">
        <v>294</v>
      </c>
      <c r="H148">
        <v>8955.2827535140805</v>
      </c>
      <c r="I148" t="s">
        <v>293</v>
      </c>
      <c r="J148">
        <v>6.2910868784584739</v>
      </c>
      <c r="K148" t="s">
        <v>293</v>
      </c>
      <c r="L148">
        <v>87.157559992500936</v>
      </c>
      <c r="M148" t="s">
        <v>293</v>
      </c>
      <c r="N148">
        <v>57.558060054158332</v>
      </c>
      <c r="O148" t="s">
        <v>293</v>
      </c>
      <c r="Q148" t="s">
        <v>293</v>
      </c>
      <c r="R148">
        <v>31.179432324266003</v>
      </c>
      <c r="S148" t="s">
        <v>293</v>
      </c>
      <c r="U148" t="s">
        <v>293</v>
      </c>
      <c r="W148" t="s">
        <v>293</v>
      </c>
      <c r="X148">
        <v>20937048</v>
      </c>
      <c r="Y148">
        <f t="shared" si="4"/>
        <v>0</v>
      </c>
      <c r="Z148" t="s">
        <v>293</v>
      </c>
      <c r="AB148">
        <f t="shared" si="5"/>
        <v>0</v>
      </c>
      <c r="AC148" t="s">
        <v>293</v>
      </c>
      <c r="AD148">
        <v>78.765950000000004</v>
      </c>
      <c r="AE148" t="s">
        <v>293</v>
      </c>
      <c r="AG148" t="s">
        <v>293</v>
      </c>
      <c r="AH148">
        <v>18.465350829032612</v>
      </c>
    </row>
    <row r="149" spans="3:34">
      <c r="C149" t="s">
        <v>295</v>
      </c>
      <c r="D149" t="s">
        <v>296</v>
      </c>
      <c r="F149" t="s">
        <v>295</v>
      </c>
      <c r="G149" t="s">
        <v>296</v>
      </c>
      <c r="H149">
        <v>4996.6399896745252</v>
      </c>
      <c r="I149" t="s">
        <v>295</v>
      </c>
      <c r="J149">
        <v>15.729489306528318</v>
      </c>
      <c r="K149" t="s">
        <v>295</v>
      </c>
      <c r="L149">
        <v>90.555541181543774</v>
      </c>
      <c r="M149" t="s">
        <v>295</v>
      </c>
      <c r="N149">
        <v>51.944125399306344</v>
      </c>
      <c r="O149" t="s">
        <v>295</v>
      </c>
      <c r="Q149" t="s">
        <v>295</v>
      </c>
      <c r="S149" t="s">
        <v>295</v>
      </c>
      <c r="U149" t="s">
        <v>295</v>
      </c>
      <c r="W149" t="s">
        <v>295</v>
      </c>
      <c r="X149">
        <v>2313337</v>
      </c>
      <c r="Y149">
        <f t="shared" si="4"/>
        <v>0</v>
      </c>
      <c r="Z149" t="s">
        <v>295</v>
      </c>
      <c r="AB149">
        <f t="shared" si="5"/>
        <v>0</v>
      </c>
      <c r="AC149" t="s">
        <v>295</v>
      </c>
      <c r="AD149">
        <v>97.917109999999994</v>
      </c>
      <c r="AE149" t="s">
        <v>295</v>
      </c>
      <c r="AG149" t="s">
        <v>295</v>
      </c>
      <c r="AH149">
        <v>6.9795698924731182</v>
      </c>
    </row>
    <row r="150" spans="3:34">
      <c r="C150" t="s">
        <v>297</v>
      </c>
      <c r="D150" t="s">
        <v>298</v>
      </c>
      <c r="E150">
        <v>474.86080643692344</v>
      </c>
      <c r="F150" t="s">
        <v>297</v>
      </c>
      <c r="G150" t="s">
        <v>298</v>
      </c>
      <c r="H150">
        <v>4475.6478975256332</v>
      </c>
      <c r="I150" t="s">
        <v>297</v>
      </c>
      <c r="J150">
        <v>24.817676480058921</v>
      </c>
      <c r="K150" t="s">
        <v>297</v>
      </c>
      <c r="L150">
        <v>91.4</v>
      </c>
      <c r="M150" t="s">
        <v>297</v>
      </c>
      <c r="N150">
        <v>93.6</v>
      </c>
      <c r="O150" t="s">
        <v>297</v>
      </c>
      <c r="P150">
        <v>45.5</v>
      </c>
      <c r="Q150" t="s">
        <v>297</v>
      </c>
      <c r="R150">
        <v>7.3251581277028599</v>
      </c>
      <c r="S150" t="s">
        <v>297</v>
      </c>
      <c r="T150">
        <v>0.29150999999999999</v>
      </c>
      <c r="U150" t="s">
        <v>297</v>
      </c>
      <c r="V150">
        <v>146</v>
      </c>
      <c r="W150" t="s">
        <v>297</v>
      </c>
      <c r="X150">
        <v>185044286</v>
      </c>
      <c r="Y150">
        <f t="shared" si="4"/>
        <v>0.78900031530830406</v>
      </c>
      <c r="Z150" t="s">
        <v>297</v>
      </c>
      <c r="AA150">
        <v>20619</v>
      </c>
      <c r="AB150">
        <f t="shared" si="5"/>
        <v>111.42738014617755</v>
      </c>
      <c r="AC150" t="s">
        <v>297</v>
      </c>
      <c r="AD150">
        <v>73.174750000000003</v>
      </c>
      <c r="AE150" t="s">
        <v>297</v>
      </c>
      <c r="AF150">
        <v>21</v>
      </c>
      <c r="AG150" t="s">
        <v>297</v>
      </c>
      <c r="AH150">
        <v>22</v>
      </c>
    </row>
    <row r="151" spans="3:34">
      <c r="C151" t="s">
        <v>299</v>
      </c>
      <c r="D151" t="s">
        <v>300</v>
      </c>
      <c r="F151" t="s">
        <v>299</v>
      </c>
      <c r="G151" t="s">
        <v>300</v>
      </c>
      <c r="H151">
        <v>13152.127898240162</v>
      </c>
      <c r="I151" t="s">
        <v>299</v>
      </c>
      <c r="J151">
        <v>4.4246838552822974</v>
      </c>
      <c r="K151" t="s">
        <v>299</v>
      </c>
      <c r="M151" t="s">
        <v>299</v>
      </c>
      <c r="N151">
        <v>59.32891</v>
      </c>
      <c r="O151" t="s">
        <v>299</v>
      </c>
      <c r="Q151" t="s">
        <v>299</v>
      </c>
      <c r="R151">
        <v>41.610324800803298</v>
      </c>
      <c r="S151" t="s">
        <v>299</v>
      </c>
      <c r="U151" t="s">
        <v>299</v>
      </c>
      <c r="W151" t="s">
        <v>299</v>
      </c>
      <c r="X151">
        <v>21097</v>
      </c>
      <c r="Y151">
        <f t="shared" si="4"/>
        <v>0</v>
      </c>
      <c r="Z151" t="s">
        <v>299</v>
      </c>
      <c r="AB151">
        <f t="shared" si="5"/>
        <v>0</v>
      </c>
      <c r="AC151" t="s">
        <v>299</v>
      </c>
      <c r="AD151">
        <v>108.3682</v>
      </c>
      <c r="AE151" t="s">
        <v>299</v>
      </c>
      <c r="AG151" t="s">
        <v>299</v>
      </c>
    </row>
    <row r="152" spans="3:34">
      <c r="C152" t="s">
        <v>301</v>
      </c>
      <c r="D152" t="s">
        <v>302</v>
      </c>
      <c r="E152">
        <v>1057.4800896448812</v>
      </c>
      <c r="F152" t="s">
        <v>301</v>
      </c>
      <c r="G152" t="s">
        <v>302</v>
      </c>
      <c r="H152">
        <v>19082.216440770007</v>
      </c>
      <c r="I152" t="s">
        <v>301</v>
      </c>
      <c r="K152" t="s">
        <v>301</v>
      </c>
      <c r="L152">
        <v>94.7</v>
      </c>
      <c r="M152" t="s">
        <v>301</v>
      </c>
      <c r="N152">
        <v>90.875439999999998</v>
      </c>
      <c r="O152" t="s">
        <v>301</v>
      </c>
      <c r="P152">
        <v>25.8</v>
      </c>
      <c r="Q152" t="s">
        <v>301</v>
      </c>
      <c r="R152">
        <v>60.839421399780399</v>
      </c>
      <c r="S152" t="s">
        <v>301</v>
      </c>
      <c r="U152" t="s">
        <v>301</v>
      </c>
      <c r="V152">
        <v>13</v>
      </c>
      <c r="W152" t="s">
        <v>301</v>
      </c>
      <c r="X152">
        <v>3867535</v>
      </c>
      <c r="Y152">
        <f t="shared" si="4"/>
        <v>3.3613141186828304</v>
      </c>
      <c r="Z152" t="s">
        <v>301</v>
      </c>
      <c r="AB152">
        <f t="shared" si="5"/>
        <v>0</v>
      </c>
      <c r="AC152" t="s">
        <v>301</v>
      </c>
      <c r="AD152">
        <v>101.97181</v>
      </c>
      <c r="AE152" t="s">
        <v>301</v>
      </c>
      <c r="AF152">
        <v>26.4</v>
      </c>
      <c r="AG152" t="s">
        <v>301</v>
      </c>
      <c r="AH152">
        <v>9.5</v>
      </c>
    </row>
    <row r="153" spans="3:34">
      <c r="C153" t="s">
        <v>303</v>
      </c>
      <c r="D153" t="s">
        <v>304</v>
      </c>
      <c r="F153" t="s">
        <v>303</v>
      </c>
      <c r="G153" t="s">
        <v>304</v>
      </c>
      <c r="H153">
        <v>2562.4653364736973</v>
      </c>
      <c r="I153" t="s">
        <v>303</v>
      </c>
      <c r="K153" t="s">
        <v>303</v>
      </c>
      <c r="L153">
        <v>40</v>
      </c>
      <c r="M153" t="s">
        <v>303</v>
      </c>
      <c r="N153">
        <v>18.10671</v>
      </c>
      <c r="O153" t="s">
        <v>303</v>
      </c>
      <c r="Q153" t="s">
        <v>303</v>
      </c>
      <c r="S153" t="s">
        <v>303</v>
      </c>
      <c r="U153" t="s">
        <v>303</v>
      </c>
      <c r="W153" t="s">
        <v>303</v>
      </c>
      <c r="X153">
        <v>7463577</v>
      </c>
      <c r="Y153">
        <f t="shared" si="4"/>
        <v>0</v>
      </c>
      <c r="Z153" t="s">
        <v>303</v>
      </c>
      <c r="AB153">
        <f t="shared" si="5"/>
        <v>0</v>
      </c>
      <c r="AC153" t="s">
        <v>303</v>
      </c>
      <c r="AE153" t="s">
        <v>303</v>
      </c>
      <c r="AG153" t="s">
        <v>303</v>
      </c>
    </row>
    <row r="154" spans="3:34">
      <c r="C154" t="s">
        <v>305</v>
      </c>
      <c r="D154" t="s">
        <v>306</v>
      </c>
      <c r="E154">
        <v>764.13747749846152</v>
      </c>
      <c r="F154" t="s">
        <v>305</v>
      </c>
      <c r="G154" t="s">
        <v>306</v>
      </c>
      <c r="H154">
        <v>8227.3050570626528</v>
      </c>
      <c r="I154" t="s">
        <v>305</v>
      </c>
      <c r="J154">
        <v>21.529404893579578</v>
      </c>
      <c r="K154" t="s">
        <v>305</v>
      </c>
      <c r="L154">
        <v>98</v>
      </c>
      <c r="M154" t="s">
        <v>305</v>
      </c>
      <c r="N154">
        <v>98.2</v>
      </c>
      <c r="O154" t="s">
        <v>305</v>
      </c>
      <c r="Q154" t="s">
        <v>305</v>
      </c>
      <c r="R154">
        <v>23.337019134439299</v>
      </c>
      <c r="S154" t="s">
        <v>305</v>
      </c>
      <c r="U154" t="s">
        <v>305</v>
      </c>
      <c r="W154" t="s">
        <v>305</v>
      </c>
      <c r="X154">
        <v>6552518</v>
      </c>
      <c r="Y154">
        <f t="shared" si="4"/>
        <v>0</v>
      </c>
      <c r="Z154" t="s">
        <v>305</v>
      </c>
      <c r="AB154">
        <f t="shared" si="5"/>
        <v>0</v>
      </c>
      <c r="AC154" t="s">
        <v>305</v>
      </c>
      <c r="AE154" t="s">
        <v>305</v>
      </c>
      <c r="AG154" t="s">
        <v>305</v>
      </c>
      <c r="AH154">
        <v>10.4</v>
      </c>
    </row>
    <row r="155" spans="3:34">
      <c r="C155" t="s">
        <v>307</v>
      </c>
      <c r="D155" t="s">
        <v>308</v>
      </c>
      <c r="E155">
        <v>708.33065465624748</v>
      </c>
      <c r="F155" t="s">
        <v>307</v>
      </c>
      <c r="G155" t="s">
        <v>308</v>
      </c>
      <c r="H155">
        <v>11324.117826402085</v>
      </c>
      <c r="I155" t="s">
        <v>307</v>
      </c>
      <c r="K155" t="s">
        <v>307</v>
      </c>
      <c r="L155">
        <v>86.7</v>
      </c>
      <c r="M155" t="s">
        <v>307</v>
      </c>
      <c r="N155">
        <v>91.2</v>
      </c>
      <c r="O155" t="s">
        <v>307</v>
      </c>
      <c r="P155">
        <v>34.200000000000003</v>
      </c>
      <c r="Q155" t="s">
        <v>307</v>
      </c>
      <c r="R155">
        <v>55.4811782848139</v>
      </c>
      <c r="S155" t="s">
        <v>307</v>
      </c>
      <c r="U155" t="s">
        <v>307</v>
      </c>
      <c r="V155">
        <v>83</v>
      </c>
      <c r="W155" t="s">
        <v>307</v>
      </c>
      <c r="X155">
        <v>30973148</v>
      </c>
      <c r="Y155">
        <f t="shared" si="4"/>
        <v>2.6797405287961045</v>
      </c>
      <c r="Z155" t="s">
        <v>307</v>
      </c>
      <c r="AA155">
        <v>76</v>
      </c>
      <c r="AB155">
        <f t="shared" si="5"/>
        <v>2.4537383155241437</v>
      </c>
      <c r="AC155" t="s">
        <v>307</v>
      </c>
      <c r="AD155">
        <v>95.148989999999998</v>
      </c>
      <c r="AE155" t="s">
        <v>307</v>
      </c>
      <c r="AF155">
        <v>19.100000000000001</v>
      </c>
      <c r="AG155" t="s">
        <v>307</v>
      </c>
      <c r="AH155">
        <v>7.5</v>
      </c>
    </row>
    <row r="156" spans="3:34">
      <c r="C156" t="s">
        <v>309</v>
      </c>
      <c r="D156" t="s">
        <v>310</v>
      </c>
      <c r="E156">
        <v>457.13196522318628</v>
      </c>
      <c r="F156" t="s">
        <v>309</v>
      </c>
      <c r="G156" t="s">
        <v>310</v>
      </c>
      <c r="H156">
        <v>6365.0032920702724</v>
      </c>
      <c r="I156" t="s">
        <v>309</v>
      </c>
      <c r="J156">
        <v>11.238250377784782</v>
      </c>
      <c r="K156" t="s">
        <v>309</v>
      </c>
      <c r="L156">
        <v>91.8</v>
      </c>
      <c r="M156" t="s">
        <v>309</v>
      </c>
      <c r="N156">
        <v>87.5</v>
      </c>
      <c r="O156" t="s">
        <v>309</v>
      </c>
      <c r="P156">
        <v>38.299999999999997</v>
      </c>
      <c r="Q156" t="s">
        <v>309</v>
      </c>
      <c r="R156">
        <v>23.681330497568801</v>
      </c>
      <c r="S156" t="s">
        <v>309</v>
      </c>
      <c r="U156" t="s">
        <v>309</v>
      </c>
      <c r="V156">
        <v>334</v>
      </c>
      <c r="W156" t="s">
        <v>309</v>
      </c>
      <c r="X156">
        <v>99138690</v>
      </c>
      <c r="Y156">
        <f t="shared" si="4"/>
        <v>3.3690176862332959</v>
      </c>
      <c r="Z156" t="s">
        <v>309</v>
      </c>
      <c r="AB156">
        <f t="shared" si="5"/>
        <v>0</v>
      </c>
      <c r="AC156" t="s">
        <v>309</v>
      </c>
      <c r="AD156">
        <v>100.97011000000001</v>
      </c>
      <c r="AE156" t="s">
        <v>309</v>
      </c>
      <c r="AF156">
        <v>15</v>
      </c>
      <c r="AG156" t="s">
        <v>309</v>
      </c>
      <c r="AH156">
        <v>13.5</v>
      </c>
    </row>
    <row r="157" spans="3:34">
      <c r="C157" t="s">
        <v>311</v>
      </c>
      <c r="D157" t="s">
        <v>312</v>
      </c>
      <c r="E157">
        <v>2565.4083117763112</v>
      </c>
      <c r="F157" t="s">
        <v>311</v>
      </c>
      <c r="G157" t="s">
        <v>312</v>
      </c>
      <c r="H157">
        <v>23175.0130886019</v>
      </c>
      <c r="I157" t="s">
        <v>311</v>
      </c>
      <c r="J157">
        <v>3.3301041660320032</v>
      </c>
      <c r="K157" t="s">
        <v>311</v>
      </c>
      <c r="L157">
        <v>98.3</v>
      </c>
      <c r="M157" t="s">
        <v>311</v>
      </c>
      <c r="N157">
        <v>100</v>
      </c>
      <c r="O157" t="s">
        <v>311</v>
      </c>
      <c r="Q157" t="s">
        <v>311</v>
      </c>
      <c r="R157">
        <v>63.580956761844099</v>
      </c>
      <c r="S157" t="s">
        <v>311</v>
      </c>
      <c r="T157">
        <v>0.86750000000000005</v>
      </c>
      <c r="U157" t="s">
        <v>311</v>
      </c>
      <c r="V157">
        <v>3941</v>
      </c>
      <c r="W157" t="s">
        <v>311</v>
      </c>
      <c r="X157">
        <v>38011735</v>
      </c>
      <c r="Y157">
        <f t="shared" si="4"/>
        <v>103.67850875525677</v>
      </c>
      <c r="Z157" t="s">
        <v>311</v>
      </c>
      <c r="AA157">
        <v>11865</v>
      </c>
      <c r="AB157">
        <f t="shared" si="5"/>
        <v>312.14044820632364</v>
      </c>
      <c r="AC157" t="s">
        <v>311</v>
      </c>
      <c r="AD157">
        <v>98.132909999999995</v>
      </c>
      <c r="AE157" t="s">
        <v>311</v>
      </c>
      <c r="AG157" t="s">
        <v>311</v>
      </c>
    </row>
    <row r="158" spans="3:34">
      <c r="C158" t="s">
        <v>313</v>
      </c>
      <c r="D158" t="s">
        <v>314</v>
      </c>
      <c r="E158">
        <v>2082.8102296052662</v>
      </c>
      <c r="F158" t="s">
        <v>313</v>
      </c>
      <c r="G158" t="s">
        <v>314</v>
      </c>
      <c r="H158">
        <v>25800.410829579043</v>
      </c>
      <c r="I158" t="s">
        <v>313</v>
      </c>
      <c r="J158">
        <v>2.365000005942508</v>
      </c>
      <c r="K158" t="s">
        <v>313</v>
      </c>
      <c r="L158">
        <v>100</v>
      </c>
      <c r="M158" t="s">
        <v>313</v>
      </c>
      <c r="N158">
        <v>100</v>
      </c>
      <c r="O158" t="s">
        <v>313</v>
      </c>
      <c r="Q158" t="s">
        <v>313</v>
      </c>
      <c r="R158">
        <v>177.690637888205</v>
      </c>
      <c r="S158" t="s">
        <v>313</v>
      </c>
      <c r="T158">
        <v>1.3705400000000001</v>
      </c>
      <c r="U158" t="s">
        <v>313</v>
      </c>
      <c r="V158">
        <v>722</v>
      </c>
      <c r="W158" t="s">
        <v>313</v>
      </c>
      <c r="X158">
        <v>10401062</v>
      </c>
      <c r="Y158">
        <f t="shared" si="4"/>
        <v>69.415988482714553</v>
      </c>
      <c r="Z158" t="s">
        <v>313</v>
      </c>
      <c r="AA158">
        <v>3518</v>
      </c>
      <c r="AB158">
        <f t="shared" si="5"/>
        <v>338.234691803587</v>
      </c>
      <c r="AC158" t="s">
        <v>313</v>
      </c>
      <c r="AE158" t="s">
        <v>313</v>
      </c>
      <c r="AG158" t="s">
        <v>313</v>
      </c>
    </row>
    <row r="159" spans="3:34">
      <c r="C159" t="s">
        <v>315</v>
      </c>
      <c r="D159" t="s">
        <v>316</v>
      </c>
      <c r="F159" t="s">
        <v>315</v>
      </c>
      <c r="G159" t="s">
        <v>316</v>
      </c>
      <c r="H159">
        <v>33817.628454796024</v>
      </c>
      <c r="I159" t="s">
        <v>315</v>
      </c>
      <c r="J159">
        <v>0.81600356865072221</v>
      </c>
      <c r="K159" t="s">
        <v>315</v>
      </c>
      <c r="M159" t="s">
        <v>315</v>
      </c>
      <c r="N159">
        <v>90.875439999999998</v>
      </c>
      <c r="O159" t="s">
        <v>315</v>
      </c>
      <c r="Q159" t="s">
        <v>315</v>
      </c>
      <c r="S159" t="s">
        <v>315</v>
      </c>
      <c r="T159">
        <v>0.43568000000000001</v>
      </c>
      <c r="U159" t="s">
        <v>315</v>
      </c>
      <c r="W159" t="s">
        <v>315</v>
      </c>
      <c r="X159">
        <v>3548397</v>
      </c>
      <c r="Y159">
        <f t="shared" si="4"/>
        <v>0</v>
      </c>
      <c r="Z159" t="s">
        <v>315</v>
      </c>
      <c r="AB159">
        <f t="shared" si="5"/>
        <v>0</v>
      </c>
      <c r="AC159" t="s">
        <v>315</v>
      </c>
      <c r="AE159" t="s">
        <v>315</v>
      </c>
      <c r="AG159" t="s">
        <v>315</v>
      </c>
    </row>
    <row r="160" spans="3:34">
      <c r="C160" t="s">
        <v>317</v>
      </c>
      <c r="D160" t="s">
        <v>318</v>
      </c>
      <c r="E160">
        <v>19120.344284077193</v>
      </c>
      <c r="F160" t="s">
        <v>317</v>
      </c>
      <c r="G160" t="s">
        <v>318</v>
      </c>
      <c r="H160">
        <v>133395.36114350212</v>
      </c>
      <c r="I160" t="s">
        <v>317</v>
      </c>
      <c r="J160">
        <v>9.4575451478711006E-2</v>
      </c>
      <c r="K160" t="s">
        <v>317</v>
      </c>
      <c r="L160">
        <v>100</v>
      </c>
      <c r="M160" t="s">
        <v>317</v>
      </c>
      <c r="N160">
        <v>97.697829999999996</v>
      </c>
      <c r="O160" t="s">
        <v>317</v>
      </c>
      <c r="Q160" t="s">
        <v>317</v>
      </c>
      <c r="R160">
        <v>61.376633986928098</v>
      </c>
      <c r="S160" t="s">
        <v>317</v>
      </c>
      <c r="U160" t="s">
        <v>317</v>
      </c>
      <c r="V160">
        <v>5</v>
      </c>
      <c r="W160" t="s">
        <v>317</v>
      </c>
      <c r="X160">
        <v>2172065</v>
      </c>
      <c r="Y160">
        <f t="shared" si="4"/>
        <v>2.3019568935552113</v>
      </c>
      <c r="Z160" t="s">
        <v>317</v>
      </c>
      <c r="AB160">
        <f t="shared" si="5"/>
        <v>0</v>
      </c>
      <c r="AC160" t="s">
        <v>317</v>
      </c>
      <c r="AE160" t="s">
        <v>317</v>
      </c>
      <c r="AF160">
        <v>4.2</v>
      </c>
      <c r="AG160" t="s">
        <v>317</v>
      </c>
    </row>
    <row r="161" spans="3:34">
      <c r="C161" t="s">
        <v>319</v>
      </c>
      <c r="D161" t="s">
        <v>320</v>
      </c>
      <c r="E161">
        <v>1592.1314944139706</v>
      </c>
      <c r="F161" t="s">
        <v>319</v>
      </c>
      <c r="G161" t="s">
        <v>320</v>
      </c>
      <c r="H161">
        <v>18514.42848277685</v>
      </c>
      <c r="I161" t="s">
        <v>319</v>
      </c>
      <c r="J161">
        <v>6.1833453648024408</v>
      </c>
      <c r="K161" t="s">
        <v>319</v>
      </c>
      <c r="L161">
        <v>100</v>
      </c>
      <c r="M161" t="s">
        <v>319</v>
      </c>
      <c r="N161">
        <v>100</v>
      </c>
      <c r="O161" t="s">
        <v>319</v>
      </c>
      <c r="Q161" t="s">
        <v>319</v>
      </c>
      <c r="R161">
        <v>64.780374586894794</v>
      </c>
      <c r="S161" t="s">
        <v>319</v>
      </c>
      <c r="T161">
        <v>0.39055000000000001</v>
      </c>
      <c r="U161" t="s">
        <v>319</v>
      </c>
      <c r="V161">
        <v>952</v>
      </c>
      <c r="W161" t="s">
        <v>319</v>
      </c>
      <c r="X161">
        <v>19904360</v>
      </c>
      <c r="Y161">
        <f t="shared" si="4"/>
        <v>47.828716924332156</v>
      </c>
      <c r="Z161" t="s">
        <v>319</v>
      </c>
      <c r="AA161">
        <v>4526</v>
      </c>
      <c r="AB161">
        <f t="shared" si="5"/>
        <v>227.38736638605812</v>
      </c>
      <c r="AC161" t="s">
        <v>319</v>
      </c>
      <c r="AE161" t="s">
        <v>319</v>
      </c>
      <c r="AG161" t="s">
        <v>319</v>
      </c>
    </row>
    <row r="162" spans="3:34">
      <c r="C162" t="s">
        <v>321</v>
      </c>
      <c r="D162" t="s">
        <v>322</v>
      </c>
      <c r="E162">
        <v>5093.0647792983291</v>
      </c>
      <c r="F162" t="s">
        <v>321</v>
      </c>
      <c r="G162" t="s">
        <v>322</v>
      </c>
      <c r="H162">
        <v>23561.367808829102</v>
      </c>
      <c r="I162" t="s">
        <v>321</v>
      </c>
      <c r="J162">
        <v>4.0257127279840823</v>
      </c>
      <c r="K162" t="s">
        <v>321</v>
      </c>
      <c r="L162">
        <v>96.9</v>
      </c>
      <c r="M162" t="s">
        <v>321</v>
      </c>
      <c r="N162">
        <v>100</v>
      </c>
      <c r="O162" t="s">
        <v>321</v>
      </c>
      <c r="Q162" t="s">
        <v>321</v>
      </c>
      <c r="R162">
        <v>184.69769691404699</v>
      </c>
      <c r="S162" t="s">
        <v>321</v>
      </c>
      <c r="T162">
        <v>1.13279</v>
      </c>
      <c r="U162" t="s">
        <v>321</v>
      </c>
      <c r="V162">
        <v>24072</v>
      </c>
      <c r="W162" t="s">
        <v>321</v>
      </c>
      <c r="X162">
        <v>143819569</v>
      </c>
      <c r="Y162">
        <f t="shared" si="4"/>
        <v>167.37638811864329</v>
      </c>
      <c r="Z162" t="s">
        <v>321</v>
      </c>
      <c r="AA162">
        <v>128820</v>
      </c>
      <c r="AB162">
        <f t="shared" si="5"/>
        <v>895.7056462879541</v>
      </c>
      <c r="AC162" t="s">
        <v>321</v>
      </c>
      <c r="AD162">
        <v>100.51557</v>
      </c>
      <c r="AE162" t="s">
        <v>321</v>
      </c>
      <c r="AG162" t="s">
        <v>321</v>
      </c>
    </row>
    <row r="163" spans="3:34">
      <c r="C163" t="s">
        <v>323</v>
      </c>
      <c r="D163" t="s">
        <v>324</v>
      </c>
      <c r="F163" t="s">
        <v>323</v>
      </c>
      <c r="G163" t="s">
        <v>324</v>
      </c>
      <c r="H163">
        <v>1516.2926447452019</v>
      </c>
      <c r="I163" t="s">
        <v>323</v>
      </c>
      <c r="J163">
        <v>33.388157894736842</v>
      </c>
      <c r="K163" t="s">
        <v>323</v>
      </c>
      <c r="L163">
        <v>76.099999999999994</v>
      </c>
      <c r="M163" t="s">
        <v>323</v>
      </c>
      <c r="N163">
        <v>18</v>
      </c>
      <c r="O163" t="s">
        <v>323</v>
      </c>
      <c r="P163">
        <v>53.2</v>
      </c>
      <c r="Q163" t="s">
        <v>323</v>
      </c>
      <c r="R163">
        <v>5.2640964371054597</v>
      </c>
      <c r="S163" t="s">
        <v>323</v>
      </c>
      <c r="U163" t="s">
        <v>323</v>
      </c>
      <c r="V163">
        <v>5</v>
      </c>
      <c r="W163" t="s">
        <v>323</v>
      </c>
      <c r="X163">
        <v>11341544</v>
      </c>
      <c r="Y163">
        <f t="shared" si="4"/>
        <v>0.44085708259827761</v>
      </c>
      <c r="Z163" t="s">
        <v>323</v>
      </c>
      <c r="AB163">
        <f t="shared" si="5"/>
        <v>0</v>
      </c>
      <c r="AC163" t="s">
        <v>323</v>
      </c>
      <c r="AD163">
        <v>66.564980000000006</v>
      </c>
      <c r="AE163" t="s">
        <v>323</v>
      </c>
      <c r="AG163" t="s">
        <v>323</v>
      </c>
      <c r="AH163">
        <v>31.6</v>
      </c>
    </row>
    <row r="164" spans="3:34">
      <c r="C164" t="s">
        <v>325</v>
      </c>
      <c r="D164" t="s">
        <v>326</v>
      </c>
      <c r="F164" t="s">
        <v>325</v>
      </c>
      <c r="G164" t="s">
        <v>326</v>
      </c>
      <c r="H164">
        <v>5499.3046758972723</v>
      </c>
      <c r="I164" t="s">
        <v>325</v>
      </c>
      <c r="K164" t="s">
        <v>325</v>
      </c>
      <c r="L164">
        <v>99</v>
      </c>
      <c r="M164" t="s">
        <v>325</v>
      </c>
      <c r="N164">
        <v>100</v>
      </c>
      <c r="O164" t="s">
        <v>325</v>
      </c>
      <c r="Q164" t="s">
        <v>325</v>
      </c>
      <c r="R164">
        <v>41.700722256509501</v>
      </c>
      <c r="S164" t="s">
        <v>325</v>
      </c>
      <c r="U164" t="s">
        <v>325</v>
      </c>
      <c r="V164">
        <v>1</v>
      </c>
      <c r="W164" t="s">
        <v>325</v>
      </c>
      <c r="X164">
        <v>191845</v>
      </c>
      <c r="Y164">
        <f t="shared" si="4"/>
        <v>5.2125413745471603</v>
      </c>
      <c r="Z164" t="s">
        <v>325</v>
      </c>
      <c r="AB164">
        <f t="shared" si="5"/>
        <v>0</v>
      </c>
      <c r="AC164" t="s">
        <v>325</v>
      </c>
      <c r="AE164" t="s">
        <v>325</v>
      </c>
      <c r="AF164">
        <v>10.8</v>
      </c>
      <c r="AG164" t="s">
        <v>325</v>
      </c>
      <c r="AH164">
        <v>5</v>
      </c>
    </row>
    <row r="165" spans="3:34">
      <c r="C165" t="s">
        <v>327</v>
      </c>
      <c r="D165" t="s">
        <v>328</v>
      </c>
      <c r="F165" t="s">
        <v>327</v>
      </c>
      <c r="G165" t="s">
        <v>328</v>
      </c>
      <c r="I165" t="s">
        <v>327</v>
      </c>
      <c r="K165" t="s">
        <v>327</v>
      </c>
      <c r="M165" t="s">
        <v>327</v>
      </c>
      <c r="N165">
        <v>100</v>
      </c>
      <c r="O165" t="s">
        <v>327</v>
      </c>
      <c r="Q165" t="s">
        <v>327</v>
      </c>
      <c r="R165">
        <v>213.67266331623901</v>
      </c>
      <c r="S165" t="s">
        <v>327</v>
      </c>
      <c r="U165" t="s">
        <v>327</v>
      </c>
      <c r="W165" t="s">
        <v>327</v>
      </c>
      <c r="X165">
        <v>31595</v>
      </c>
      <c r="Y165">
        <f t="shared" si="4"/>
        <v>0</v>
      </c>
      <c r="Z165" t="s">
        <v>327</v>
      </c>
      <c r="AB165">
        <f t="shared" si="5"/>
        <v>0</v>
      </c>
      <c r="AC165" t="s">
        <v>327</v>
      </c>
      <c r="AE165" t="s">
        <v>327</v>
      </c>
      <c r="AG165" t="s">
        <v>327</v>
      </c>
    </row>
    <row r="166" spans="3:34">
      <c r="C166" t="s">
        <v>329</v>
      </c>
      <c r="D166" t="s">
        <v>330</v>
      </c>
      <c r="F166" t="s">
        <v>329</v>
      </c>
      <c r="G166" t="s">
        <v>330</v>
      </c>
      <c r="H166">
        <v>2963.2333537012819</v>
      </c>
      <c r="I166" t="s">
        <v>329</v>
      </c>
      <c r="J166">
        <v>22.695430301952239</v>
      </c>
      <c r="K166" t="s">
        <v>329</v>
      </c>
      <c r="L166">
        <v>97.1</v>
      </c>
      <c r="M166" t="s">
        <v>329</v>
      </c>
      <c r="N166">
        <v>60.462560000000003</v>
      </c>
      <c r="O166" t="s">
        <v>329</v>
      </c>
      <c r="P166">
        <v>86.6</v>
      </c>
      <c r="Q166" t="s">
        <v>329</v>
      </c>
      <c r="R166">
        <v>22.475018152899299</v>
      </c>
      <c r="S166" t="s">
        <v>329</v>
      </c>
      <c r="U166" t="s">
        <v>329</v>
      </c>
      <c r="W166" t="s">
        <v>329</v>
      </c>
      <c r="X166">
        <v>186342</v>
      </c>
      <c r="Y166">
        <f t="shared" si="4"/>
        <v>0</v>
      </c>
      <c r="Z166" t="s">
        <v>329</v>
      </c>
      <c r="AB166">
        <f t="shared" si="5"/>
        <v>0</v>
      </c>
      <c r="AC166" t="s">
        <v>329</v>
      </c>
      <c r="AD166">
        <v>99.465469999999996</v>
      </c>
      <c r="AE166" t="s">
        <v>329</v>
      </c>
      <c r="AG166" t="s">
        <v>329</v>
      </c>
      <c r="AH166">
        <v>6.6</v>
      </c>
    </row>
    <row r="167" spans="3:34">
      <c r="C167" t="s">
        <v>331</v>
      </c>
      <c r="D167" t="s">
        <v>332</v>
      </c>
      <c r="E167">
        <v>6363.3933136962678</v>
      </c>
      <c r="F167" t="s">
        <v>331</v>
      </c>
      <c r="G167" t="s">
        <v>332</v>
      </c>
      <c r="H167">
        <v>48963.45479852688</v>
      </c>
      <c r="I167" t="s">
        <v>331</v>
      </c>
      <c r="J167">
        <v>1.8534646910229398</v>
      </c>
      <c r="K167" t="s">
        <v>331</v>
      </c>
      <c r="L167">
        <v>97</v>
      </c>
      <c r="M167" t="s">
        <v>331</v>
      </c>
      <c r="N167">
        <v>97.697829999999996</v>
      </c>
      <c r="O167" t="s">
        <v>331</v>
      </c>
      <c r="Q167" t="s">
        <v>331</v>
      </c>
      <c r="R167">
        <v>74.026763470797903</v>
      </c>
      <c r="S167" t="s">
        <v>331</v>
      </c>
      <c r="U167" t="s">
        <v>331</v>
      </c>
      <c r="V167">
        <v>652</v>
      </c>
      <c r="W167" t="s">
        <v>331</v>
      </c>
      <c r="X167">
        <v>30886545</v>
      </c>
      <c r="Y167">
        <f t="shared" si="4"/>
        <v>21.109515486435921</v>
      </c>
      <c r="Z167" t="s">
        <v>331</v>
      </c>
      <c r="AA167">
        <v>297</v>
      </c>
      <c r="AB167">
        <f t="shared" si="5"/>
        <v>9.6158375758764869</v>
      </c>
      <c r="AC167" t="s">
        <v>331</v>
      </c>
      <c r="AD167">
        <v>101.39049</v>
      </c>
      <c r="AE167" t="s">
        <v>331</v>
      </c>
      <c r="AG167" t="s">
        <v>331</v>
      </c>
      <c r="AH167">
        <v>5</v>
      </c>
    </row>
    <row r="168" spans="3:34">
      <c r="C168" t="s">
        <v>333</v>
      </c>
      <c r="D168" t="s">
        <v>334</v>
      </c>
      <c r="E168">
        <v>261.00416980725959</v>
      </c>
      <c r="F168" t="s">
        <v>333</v>
      </c>
      <c r="G168" t="s">
        <v>334</v>
      </c>
      <c r="H168">
        <v>2192.9827454628903</v>
      </c>
      <c r="I168" t="s">
        <v>333</v>
      </c>
      <c r="J168">
        <v>15.618303823246032</v>
      </c>
      <c r="K168" t="s">
        <v>333</v>
      </c>
      <c r="L168">
        <v>78.5</v>
      </c>
      <c r="M168" t="s">
        <v>333</v>
      </c>
      <c r="N168">
        <v>56.5</v>
      </c>
      <c r="O168" t="s">
        <v>333</v>
      </c>
      <c r="P168">
        <v>39.4</v>
      </c>
      <c r="Q168" t="s">
        <v>333</v>
      </c>
      <c r="S168" t="s">
        <v>333</v>
      </c>
      <c r="U168" t="s">
        <v>333</v>
      </c>
      <c r="W168" t="s">
        <v>333</v>
      </c>
      <c r="X168">
        <v>14672557</v>
      </c>
      <c r="Y168">
        <f t="shared" si="4"/>
        <v>0</v>
      </c>
      <c r="Z168" t="s">
        <v>333</v>
      </c>
      <c r="AB168">
        <f t="shared" si="5"/>
        <v>0</v>
      </c>
      <c r="AC168" t="s">
        <v>333</v>
      </c>
      <c r="AE168" t="s">
        <v>333</v>
      </c>
      <c r="AF168">
        <v>29.8</v>
      </c>
      <c r="AG168" t="s">
        <v>333</v>
      </c>
      <c r="AH168">
        <v>10</v>
      </c>
    </row>
    <row r="169" spans="3:34">
      <c r="C169" t="s">
        <v>335</v>
      </c>
      <c r="D169" t="s">
        <v>336</v>
      </c>
      <c r="E169">
        <v>2078.4901785729239</v>
      </c>
      <c r="F169" t="s">
        <v>335</v>
      </c>
      <c r="G169" t="s">
        <v>336</v>
      </c>
      <c r="H169">
        <v>12888.890142386434</v>
      </c>
      <c r="I169" t="s">
        <v>335</v>
      </c>
      <c r="J169">
        <v>9.361665944286818</v>
      </c>
      <c r="K169" t="s">
        <v>335</v>
      </c>
      <c r="L169">
        <v>99.2</v>
      </c>
      <c r="M169" t="s">
        <v>335</v>
      </c>
      <c r="N169">
        <v>100</v>
      </c>
      <c r="O169" t="s">
        <v>335</v>
      </c>
      <c r="Q169" t="s">
        <v>335</v>
      </c>
      <c r="R169">
        <v>43.972330380073899</v>
      </c>
      <c r="S169" t="s">
        <v>335</v>
      </c>
      <c r="T169">
        <v>0.72684000000000004</v>
      </c>
      <c r="U169" t="s">
        <v>335</v>
      </c>
      <c r="V169">
        <v>202</v>
      </c>
      <c r="W169" t="s">
        <v>335</v>
      </c>
      <c r="X169">
        <v>7129366</v>
      </c>
      <c r="Y169">
        <f t="shared" si="4"/>
        <v>28.333515210188395</v>
      </c>
      <c r="Z169" t="s">
        <v>335</v>
      </c>
      <c r="AA169">
        <v>617</v>
      </c>
      <c r="AB169">
        <f t="shared" si="5"/>
        <v>86.543459825179411</v>
      </c>
      <c r="AC169" t="s">
        <v>335</v>
      </c>
      <c r="AD169">
        <v>98.909959999999998</v>
      </c>
      <c r="AE169" t="s">
        <v>335</v>
      </c>
      <c r="AF169">
        <v>3.2</v>
      </c>
      <c r="AG169" t="s">
        <v>335</v>
      </c>
    </row>
    <row r="170" spans="3:34">
      <c r="C170" t="s">
        <v>337</v>
      </c>
      <c r="D170" t="s">
        <v>338</v>
      </c>
      <c r="F170" t="s">
        <v>337</v>
      </c>
      <c r="G170" t="s">
        <v>338</v>
      </c>
      <c r="H170">
        <v>24805.241537638267</v>
      </c>
      <c r="I170" t="s">
        <v>337</v>
      </c>
      <c r="J170">
        <v>2.5105461164655369</v>
      </c>
      <c r="K170" t="s">
        <v>337</v>
      </c>
      <c r="L170">
        <v>95.7</v>
      </c>
      <c r="M170" t="s">
        <v>337</v>
      </c>
      <c r="N170">
        <v>100</v>
      </c>
      <c r="O170" t="s">
        <v>337</v>
      </c>
      <c r="Q170" t="s">
        <v>337</v>
      </c>
      <c r="R170">
        <v>66.011872048644193</v>
      </c>
      <c r="S170" t="s">
        <v>337</v>
      </c>
      <c r="U170" t="s">
        <v>337</v>
      </c>
      <c r="W170" t="s">
        <v>337</v>
      </c>
      <c r="X170">
        <v>91400</v>
      </c>
      <c r="Y170">
        <f t="shared" ref="Y170:Y218" si="6">V170*10^6/X170</f>
        <v>0</v>
      </c>
      <c r="Z170" t="s">
        <v>337</v>
      </c>
      <c r="AB170">
        <f t="shared" ref="AB170:AB218" si="7">AA170*10^6/X170</f>
        <v>0</v>
      </c>
      <c r="AC170" t="s">
        <v>337</v>
      </c>
      <c r="AD170">
        <v>105.14821000000001</v>
      </c>
      <c r="AE170" t="s">
        <v>337</v>
      </c>
      <c r="AG170" t="s">
        <v>337</v>
      </c>
    </row>
    <row r="171" spans="3:34">
      <c r="C171" t="s">
        <v>339</v>
      </c>
      <c r="D171" t="s">
        <v>340</v>
      </c>
      <c r="F171" t="s">
        <v>339</v>
      </c>
      <c r="G171" t="s">
        <v>340</v>
      </c>
      <c r="H171">
        <v>1832.7485677169309</v>
      </c>
      <c r="I171" t="s">
        <v>339</v>
      </c>
      <c r="J171">
        <v>50.59500876142895</v>
      </c>
      <c r="K171" t="s">
        <v>339</v>
      </c>
      <c r="L171">
        <v>62.6</v>
      </c>
      <c r="M171" t="s">
        <v>339</v>
      </c>
      <c r="N171">
        <v>14.2</v>
      </c>
      <c r="O171" t="s">
        <v>339</v>
      </c>
      <c r="P171">
        <v>75.599999999999994</v>
      </c>
      <c r="Q171" t="s">
        <v>339</v>
      </c>
      <c r="S171" t="s">
        <v>339</v>
      </c>
      <c r="U171" t="s">
        <v>339</v>
      </c>
      <c r="W171" t="s">
        <v>339</v>
      </c>
      <c r="X171">
        <v>6315627</v>
      </c>
      <c r="Y171">
        <f t="shared" si="6"/>
        <v>0</v>
      </c>
      <c r="Z171" t="s">
        <v>339</v>
      </c>
      <c r="AB171">
        <f t="shared" si="7"/>
        <v>0</v>
      </c>
      <c r="AC171" t="s">
        <v>339</v>
      </c>
      <c r="AD171">
        <v>69.513189999999994</v>
      </c>
      <c r="AE171" t="s">
        <v>339</v>
      </c>
      <c r="AF171">
        <v>38.9</v>
      </c>
      <c r="AG171" t="s">
        <v>339</v>
      </c>
      <c r="AH171">
        <v>22.3</v>
      </c>
    </row>
    <row r="172" spans="3:34">
      <c r="C172" t="s">
        <v>341</v>
      </c>
      <c r="D172" t="s">
        <v>342</v>
      </c>
      <c r="E172">
        <v>4833.4450790696774</v>
      </c>
      <c r="F172" t="s">
        <v>341</v>
      </c>
      <c r="G172" t="s">
        <v>342</v>
      </c>
      <c r="H172">
        <v>77721.436697025609</v>
      </c>
      <c r="I172" t="s">
        <v>341</v>
      </c>
      <c r="J172">
        <v>3.4468484002518E-2</v>
      </c>
      <c r="K172" t="s">
        <v>341</v>
      </c>
      <c r="L172">
        <v>100</v>
      </c>
      <c r="M172" t="s">
        <v>341</v>
      </c>
      <c r="N172">
        <v>100</v>
      </c>
      <c r="O172" t="s">
        <v>341</v>
      </c>
      <c r="Q172" t="s">
        <v>341</v>
      </c>
      <c r="R172">
        <v>59.322916332646201</v>
      </c>
      <c r="S172" t="s">
        <v>341</v>
      </c>
      <c r="U172" t="s">
        <v>341</v>
      </c>
      <c r="V172">
        <v>1303</v>
      </c>
      <c r="W172" t="s">
        <v>341</v>
      </c>
      <c r="X172">
        <v>5469724</v>
      </c>
      <c r="Y172">
        <f t="shared" si="6"/>
        <v>238.22042940375053</v>
      </c>
      <c r="Z172" t="s">
        <v>341</v>
      </c>
      <c r="AB172">
        <f t="shared" si="7"/>
        <v>0</v>
      </c>
      <c r="AC172" t="s">
        <v>341</v>
      </c>
      <c r="AE172" t="s">
        <v>341</v>
      </c>
      <c r="AG172" t="s">
        <v>341</v>
      </c>
    </row>
    <row r="173" spans="3:34">
      <c r="C173" t="s">
        <v>343</v>
      </c>
      <c r="D173" t="s">
        <v>344</v>
      </c>
      <c r="F173" t="s">
        <v>343</v>
      </c>
      <c r="G173" t="s">
        <v>344</v>
      </c>
      <c r="I173" t="s">
        <v>343</v>
      </c>
      <c r="K173" t="s">
        <v>343</v>
      </c>
      <c r="M173" t="s">
        <v>343</v>
      </c>
      <c r="O173" t="s">
        <v>343</v>
      </c>
      <c r="Q173" t="s">
        <v>343</v>
      </c>
      <c r="S173" t="s">
        <v>343</v>
      </c>
      <c r="U173" t="s">
        <v>343</v>
      </c>
      <c r="W173" t="s">
        <v>343</v>
      </c>
      <c r="X173">
        <v>37685</v>
      </c>
      <c r="Y173">
        <f t="shared" si="6"/>
        <v>0</v>
      </c>
      <c r="Z173" t="s">
        <v>343</v>
      </c>
      <c r="AB173">
        <f t="shared" si="7"/>
        <v>0</v>
      </c>
      <c r="AC173" t="s">
        <v>343</v>
      </c>
      <c r="AE173" t="s">
        <v>343</v>
      </c>
      <c r="AG173" t="s">
        <v>343</v>
      </c>
    </row>
    <row r="174" spans="3:34">
      <c r="C174" t="s">
        <v>345</v>
      </c>
      <c r="D174" t="s">
        <v>346</v>
      </c>
      <c r="E174">
        <v>3178.3278989720493</v>
      </c>
      <c r="F174" t="s">
        <v>345</v>
      </c>
      <c r="G174" t="s">
        <v>346</v>
      </c>
      <c r="H174">
        <v>25843.846548694957</v>
      </c>
      <c r="I174" t="s">
        <v>345</v>
      </c>
      <c r="J174">
        <v>3.9674385364057345</v>
      </c>
      <c r="K174" t="s">
        <v>345</v>
      </c>
      <c r="L174">
        <v>100</v>
      </c>
      <c r="M174" t="s">
        <v>345</v>
      </c>
      <c r="N174">
        <v>100</v>
      </c>
      <c r="O174" t="s">
        <v>345</v>
      </c>
      <c r="Q174" t="s">
        <v>345</v>
      </c>
      <c r="R174">
        <v>58.8484882796688</v>
      </c>
      <c r="S174" t="s">
        <v>345</v>
      </c>
      <c r="T174">
        <v>0.83006999999999997</v>
      </c>
      <c r="U174" t="s">
        <v>345</v>
      </c>
      <c r="V174">
        <v>211</v>
      </c>
      <c r="W174" t="s">
        <v>345</v>
      </c>
      <c r="X174">
        <v>5418649</v>
      </c>
      <c r="Y174">
        <f t="shared" si="6"/>
        <v>38.939595460049176</v>
      </c>
      <c r="Z174" t="s">
        <v>345</v>
      </c>
      <c r="AA174">
        <v>2503</v>
      </c>
      <c r="AB174">
        <f t="shared" si="7"/>
        <v>461.92325799290563</v>
      </c>
      <c r="AC174" t="s">
        <v>345</v>
      </c>
      <c r="AD174">
        <v>95.879499999999993</v>
      </c>
      <c r="AE174" t="s">
        <v>345</v>
      </c>
      <c r="AG174" t="s">
        <v>345</v>
      </c>
    </row>
    <row r="175" spans="3:34">
      <c r="C175" t="s">
        <v>347</v>
      </c>
      <c r="D175" t="s">
        <v>348</v>
      </c>
      <c r="E175">
        <v>3323.2486372261887</v>
      </c>
      <c r="F175" t="s">
        <v>347</v>
      </c>
      <c r="G175" t="s">
        <v>348</v>
      </c>
      <c r="H175">
        <v>27350.261134178829</v>
      </c>
      <c r="I175" t="s">
        <v>347</v>
      </c>
      <c r="J175">
        <v>2.0649308621512668</v>
      </c>
      <c r="K175" t="s">
        <v>347</v>
      </c>
      <c r="L175">
        <v>99.5</v>
      </c>
      <c r="M175" t="s">
        <v>347</v>
      </c>
      <c r="N175">
        <v>100</v>
      </c>
      <c r="O175" t="s">
        <v>347</v>
      </c>
      <c r="Q175" t="s">
        <v>347</v>
      </c>
      <c r="R175">
        <v>95.795077618138507</v>
      </c>
      <c r="S175" t="s">
        <v>347</v>
      </c>
      <c r="T175">
        <v>2.5868899999999999</v>
      </c>
      <c r="U175" t="s">
        <v>347</v>
      </c>
      <c r="W175" t="s">
        <v>347</v>
      </c>
      <c r="X175">
        <v>2061980</v>
      </c>
      <c r="Y175">
        <f t="shared" si="6"/>
        <v>0</v>
      </c>
      <c r="Z175" t="s">
        <v>347</v>
      </c>
      <c r="AA175">
        <v>696</v>
      </c>
      <c r="AB175">
        <f t="shared" si="7"/>
        <v>337.53964635932454</v>
      </c>
      <c r="AC175" t="s">
        <v>347</v>
      </c>
      <c r="AD175">
        <v>98.256230000000002</v>
      </c>
      <c r="AE175" t="s">
        <v>347</v>
      </c>
      <c r="AG175" t="s">
        <v>347</v>
      </c>
    </row>
    <row r="176" spans="3:34">
      <c r="C176" t="s">
        <v>349</v>
      </c>
      <c r="D176" t="s">
        <v>350</v>
      </c>
      <c r="F176" t="s">
        <v>349</v>
      </c>
      <c r="G176" t="s">
        <v>350</v>
      </c>
      <c r="H176">
        <v>2043.3210530488445</v>
      </c>
      <c r="I176" t="s">
        <v>349</v>
      </c>
      <c r="K176" t="s">
        <v>349</v>
      </c>
      <c r="L176">
        <v>80.8</v>
      </c>
      <c r="M176" t="s">
        <v>349</v>
      </c>
      <c r="N176">
        <v>22.806709999999999</v>
      </c>
      <c r="O176" t="s">
        <v>349</v>
      </c>
      <c r="Q176" t="s">
        <v>349</v>
      </c>
      <c r="R176">
        <v>11.0345148007689</v>
      </c>
      <c r="S176" t="s">
        <v>349</v>
      </c>
      <c r="U176" t="s">
        <v>349</v>
      </c>
      <c r="W176" t="s">
        <v>349</v>
      </c>
      <c r="X176">
        <v>572171</v>
      </c>
      <c r="Y176">
        <f t="shared" si="6"/>
        <v>0</v>
      </c>
      <c r="Z176" t="s">
        <v>349</v>
      </c>
      <c r="AB176">
        <f t="shared" si="7"/>
        <v>0</v>
      </c>
      <c r="AC176" t="s">
        <v>349</v>
      </c>
      <c r="AD176">
        <v>86.25685</v>
      </c>
      <c r="AE176" t="s">
        <v>349</v>
      </c>
      <c r="AG176" t="s">
        <v>349</v>
      </c>
      <c r="AH176">
        <v>11.3</v>
      </c>
    </row>
    <row r="177" spans="3:34">
      <c r="C177" t="s">
        <v>351</v>
      </c>
      <c r="D177" t="s">
        <v>352</v>
      </c>
      <c r="F177" t="s">
        <v>351</v>
      </c>
      <c r="G177" t="s">
        <v>352</v>
      </c>
      <c r="I177" t="s">
        <v>351</v>
      </c>
      <c r="K177" t="s">
        <v>351</v>
      </c>
      <c r="M177" t="s">
        <v>351</v>
      </c>
      <c r="N177">
        <v>32.707949999999997</v>
      </c>
      <c r="O177" t="s">
        <v>351</v>
      </c>
      <c r="P177">
        <v>73.599999999999994</v>
      </c>
      <c r="Q177" t="s">
        <v>351</v>
      </c>
      <c r="S177" t="s">
        <v>351</v>
      </c>
      <c r="U177" t="s">
        <v>351</v>
      </c>
      <c r="W177" t="s">
        <v>351</v>
      </c>
      <c r="X177">
        <v>10517569</v>
      </c>
      <c r="Y177">
        <f t="shared" si="6"/>
        <v>0</v>
      </c>
      <c r="Z177" t="s">
        <v>351</v>
      </c>
      <c r="AB177">
        <f t="shared" si="7"/>
        <v>0</v>
      </c>
      <c r="AC177" t="s">
        <v>351</v>
      </c>
      <c r="AE177" t="s">
        <v>351</v>
      </c>
      <c r="AG177" t="s">
        <v>351</v>
      </c>
    </row>
    <row r="178" spans="3:34">
      <c r="C178" t="s">
        <v>353</v>
      </c>
      <c r="D178" t="s">
        <v>354</v>
      </c>
      <c r="E178">
        <v>2657.5851493364344</v>
      </c>
      <c r="F178" t="s">
        <v>353</v>
      </c>
      <c r="G178" t="s">
        <v>354</v>
      </c>
      <c r="H178">
        <v>12454.190922168318</v>
      </c>
      <c r="I178" t="s">
        <v>353</v>
      </c>
      <c r="J178">
        <v>2.3151310580308215</v>
      </c>
      <c r="K178" t="s">
        <v>353</v>
      </c>
      <c r="L178">
        <v>93.2</v>
      </c>
      <c r="M178" t="s">
        <v>353</v>
      </c>
      <c r="N178">
        <v>85.4</v>
      </c>
      <c r="O178" t="s">
        <v>353</v>
      </c>
      <c r="P178">
        <v>23</v>
      </c>
      <c r="Q178" t="s">
        <v>353</v>
      </c>
      <c r="R178">
        <v>66.198265664404204</v>
      </c>
      <c r="S178" t="s">
        <v>353</v>
      </c>
      <c r="U178" t="s">
        <v>353</v>
      </c>
      <c r="V178">
        <v>802</v>
      </c>
      <c r="W178" t="s">
        <v>353</v>
      </c>
      <c r="X178">
        <v>54001953</v>
      </c>
      <c r="Y178">
        <f t="shared" si="6"/>
        <v>14.851314729302475</v>
      </c>
      <c r="Z178" t="s">
        <v>353</v>
      </c>
      <c r="AA178">
        <v>14689</v>
      </c>
      <c r="AB178">
        <f t="shared" si="7"/>
        <v>272.008680871227</v>
      </c>
      <c r="AC178" t="s">
        <v>353</v>
      </c>
      <c r="AE178" t="s">
        <v>353</v>
      </c>
      <c r="AG178" t="s">
        <v>353</v>
      </c>
      <c r="AH178">
        <v>5</v>
      </c>
    </row>
    <row r="179" spans="3:34">
      <c r="C179" t="s">
        <v>355</v>
      </c>
      <c r="D179" t="s">
        <v>356</v>
      </c>
      <c r="E179">
        <v>59.120065724854868</v>
      </c>
      <c r="F179" t="s">
        <v>355</v>
      </c>
      <c r="G179" t="s">
        <v>356</v>
      </c>
      <c r="H179">
        <v>1937.5956803768991</v>
      </c>
      <c r="I179" t="s">
        <v>355</v>
      </c>
      <c r="K179" t="s">
        <v>355</v>
      </c>
      <c r="L179">
        <v>58.7</v>
      </c>
      <c r="M179" t="s">
        <v>355</v>
      </c>
      <c r="N179">
        <v>5.0625580000000001</v>
      </c>
      <c r="O179" t="s">
        <v>355</v>
      </c>
      <c r="P179">
        <v>95.6</v>
      </c>
      <c r="Q179" t="s">
        <v>355</v>
      </c>
      <c r="R179">
        <v>0.98086177637288396</v>
      </c>
      <c r="S179" t="s">
        <v>355</v>
      </c>
      <c r="U179" t="s">
        <v>355</v>
      </c>
      <c r="W179" t="s">
        <v>355</v>
      </c>
      <c r="X179">
        <v>11911184</v>
      </c>
      <c r="Y179">
        <f t="shared" si="6"/>
        <v>0</v>
      </c>
      <c r="Z179" t="s">
        <v>355</v>
      </c>
      <c r="AB179">
        <f t="shared" si="7"/>
        <v>0</v>
      </c>
      <c r="AC179" t="s">
        <v>355</v>
      </c>
      <c r="AE179" t="s">
        <v>355</v>
      </c>
      <c r="AG179" t="s">
        <v>355</v>
      </c>
    </row>
    <row r="180" spans="3:34">
      <c r="C180" t="s">
        <v>357</v>
      </c>
      <c r="D180" t="s">
        <v>358</v>
      </c>
      <c r="E180">
        <v>2503.7941941068484</v>
      </c>
      <c r="F180" t="s">
        <v>357</v>
      </c>
      <c r="G180" t="s">
        <v>358</v>
      </c>
      <c r="H180">
        <v>31230.009023140399</v>
      </c>
      <c r="I180" t="s">
        <v>357</v>
      </c>
      <c r="J180">
        <v>2.8216506443795928</v>
      </c>
      <c r="K180" t="s">
        <v>357</v>
      </c>
      <c r="L180">
        <v>100</v>
      </c>
      <c r="M180" t="s">
        <v>357</v>
      </c>
      <c r="N180">
        <v>100</v>
      </c>
      <c r="O180" t="s">
        <v>357</v>
      </c>
      <c r="Q180" t="s">
        <v>357</v>
      </c>
      <c r="R180">
        <v>119.627873513117</v>
      </c>
      <c r="S180" t="s">
        <v>357</v>
      </c>
      <c r="T180">
        <v>1.2401899999999999</v>
      </c>
      <c r="U180" t="s">
        <v>357</v>
      </c>
      <c r="V180">
        <v>2953</v>
      </c>
      <c r="W180" t="s">
        <v>357</v>
      </c>
      <c r="X180">
        <v>46476032</v>
      </c>
      <c r="Y180">
        <f t="shared" si="6"/>
        <v>63.538126490660822</v>
      </c>
      <c r="Z180" t="s">
        <v>357</v>
      </c>
      <c r="AA180">
        <v>25018</v>
      </c>
      <c r="AB180">
        <f t="shared" si="7"/>
        <v>538.29896665877152</v>
      </c>
      <c r="AC180" t="s">
        <v>357</v>
      </c>
      <c r="AD180">
        <v>99.582080000000005</v>
      </c>
      <c r="AE180" t="s">
        <v>357</v>
      </c>
      <c r="AG180" t="s">
        <v>357</v>
      </c>
    </row>
    <row r="181" spans="3:34">
      <c r="C181" t="s">
        <v>359</v>
      </c>
      <c r="D181" t="s">
        <v>360</v>
      </c>
      <c r="E181">
        <v>487.52053063802902</v>
      </c>
      <c r="F181" t="s">
        <v>359</v>
      </c>
      <c r="G181" t="s">
        <v>360</v>
      </c>
      <c r="H181">
        <v>10241.69355499443</v>
      </c>
      <c r="I181" t="s">
        <v>359</v>
      </c>
      <c r="J181">
        <v>8.2264349769639651</v>
      </c>
      <c r="K181" t="s">
        <v>359</v>
      </c>
      <c r="L181">
        <v>95.6</v>
      </c>
      <c r="M181" t="s">
        <v>359</v>
      </c>
      <c r="N181">
        <v>88.662559999999999</v>
      </c>
      <c r="O181" t="s">
        <v>359</v>
      </c>
      <c r="Q181" t="s">
        <v>359</v>
      </c>
      <c r="R181">
        <v>17.058975307460699</v>
      </c>
      <c r="S181" t="s">
        <v>359</v>
      </c>
      <c r="U181" t="s">
        <v>359</v>
      </c>
      <c r="W181" t="s">
        <v>359</v>
      </c>
      <c r="X181">
        <v>20771000</v>
      </c>
      <c r="Y181">
        <f t="shared" si="6"/>
        <v>0</v>
      </c>
      <c r="Z181" t="s">
        <v>359</v>
      </c>
      <c r="AB181">
        <f t="shared" si="7"/>
        <v>0</v>
      </c>
      <c r="AC181" t="s">
        <v>359</v>
      </c>
      <c r="AD181">
        <v>98.540490000000005</v>
      </c>
      <c r="AE181" t="s">
        <v>359</v>
      </c>
      <c r="AG181" t="s">
        <v>359</v>
      </c>
      <c r="AH181">
        <v>22</v>
      </c>
    </row>
    <row r="182" spans="3:34">
      <c r="C182" t="s">
        <v>361</v>
      </c>
      <c r="D182" t="s">
        <v>362</v>
      </c>
      <c r="F182" t="s">
        <v>361</v>
      </c>
      <c r="G182" t="s">
        <v>362</v>
      </c>
      <c r="H182">
        <v>20986.485710617359</v>
      </c>
      <c r="I182" t="s">
        <v>361</v>
      </c>
      <c r="J182">
        <v>1.6316575696028612</v>
      </c>
      <c r="K182" t="s">
        <v>361</v>
      </c>
      <c r="L182">
        <v>98.3</v>
      </c>
      <c r="M182" t="s">
        <v>361</v>
      </c>
      <c r="N182">
        <v>90.875439999999998</v>
      </c>
      <c r="O182" t="s">
        <v>361</v>
      </c>
      <c r="Q182" t="s">
        <v>361</v>
      </c>
      <c r="R182">
        <v>90.104014688340598</v>
      </c>
      <c r="S182" t="s">
        <v>361</v>
      </c>
      <c r="U182" t="s">
        <v>361</v>
      </c>
      <c r="W182" t="s">
        <v>361</v>
      </c>
      <c r="X182">
        <v>54944</v>
      </c>
      <c r="Y182">
        <f t="shared" si="6"/>
        <v>0</v>
      </c>
      <c r="Z182" t="s">
        <v>361</v>
      </c>
      <c r="AB182">
        <f t="shared" si="7"/>
        <v>0</v>
      </c>
      <c r="AC182" t="s">
        <v>361</v>
      </c>
      <c r="AD182">
        <v>89.684209999999993</v>
      </c>
      <c r="AE182" t="s">
        <v>361</v>
      </c>
      <c r="AG182" t="s">
        <v>361</v>
      </c>
    </row>
    <row r="183" spans="3:34">
      <c r="C183" t="s">
        <v>363</v>
      </c>
      <c r="D183" t="s">
        <v>364</v>
      </c>
      <c r="F183" t="s">
        <v>363</v>
      </c>
      <c r="G183" t="s">
        <v>364</v>
      </c>
      <c r="H183">
        <v>10267.993879690053</v>
      </c>
      <c r="I183" t="s">
        <v>363</v>
      </c>
      <c r="J183">
        <v>3.1784711260297338</v>
      </c>
      <c r="K183" t="s">
        <v>363</v>
      </c>
      <c r="L183">
        <v>96.3</v>
      </c>
      <c r="M183" t="s">
        <v>363</v>
      </c>
      <c r="N183">
        <v>90.875439999999998</v>
      </c>
      <c r="O183" t="s">
        <v>363</v>
      </c>
      <c r="Q183" t="s">
        <v>363</v>
      </c>
      <c r="R183">
        <v>45.597361052729099</v>
      </c>
      <c r="S183" t="s">
        <v>363</v>
      </c>
      <c r="U183" t="s">
        <v>363</v>
      </c>
      <c r="W183" t="s">
        <v>363</v>
      </c>
      <c r="X183">
        <v>183645</v>
      </c>
      <c r="Y183">
        <f t="shared" si="6"/>
        <v>0</v>
      </c>
      <c r="Z183" t="s">
        <v>363</v>
      </c>
      <c r="AB183">
        <f t="shared" si="7"/>
        <v>0</v>
      </c>
      <c r="AC183" t="s">
        <v>363</v>
      </c>
      <c r="AE183" t="s">
        <v>363</v>
      </c>
      <c r="AF183">
        <v>7.5</v>
      </c>
      <c r="AG183" t="s">
        <v>363</v>
      </c>
    </row>
    <row r="184" spans="3:34">
      <c r="C184" t="s">
        <v>365</v>
      </c>
      <c r="D184" t="s">
        <v>366</v>
      </c>
      <c r="F184" t="s">
        <v>365</v>
      </c>
      <c r="G184" t="s">
        <v>366</v>
      </c>
      <c r="I184" t="s">
        <v>365</v>
      </c>
      <c r="K184" t="s">
        <v>365</v>
      </c>
      <c r="M184" t="s">
        <v>365</v>
      </c>
      <c r="N184">
        <v>90.875439999999998</v>
      </c>
      <c r="O184" t="s">
        <v>365</v>
      </c>
      <c r="Q184" t="s">
        <v>365</v>
      </c>
      <c r="S184" t="s">
        <v>365</v>
      </c>
      <c r="U184" t="s">
        <v>365</v>
      </c>
      <c r="W184" t="s">
        <v>365</v>
      </c>
      <c r="X184">
        <v>31530</v>
      </c>
      <c r="Y184">
        <f t="shared" si="6"/>
        <v>0</v>
      </c>
      <c r="Z184" t="s">
        <v>365</v>
      </c>
      <c r="AB184">
        <f t="shared" si="7"/>
        <v>0</v>
      </c>
      <c r="AC184" t="s">
        <v>365</v>
      </c>
      <c r="AE184" t="s">
        <v>365</v>
      </c>
      <c r="AG184" t="s">
        <v>365</v>
      </c>
    </row>
    <row r="185" spans="3:34">
      <c r="C185" t="s">
        <v>367</v>
      </c>
      <c r="D185" t="s">
        <v>368</v>
      </c>
      <c r="F185" t="s">
        <v>367</v>
      </c>
      <c r="G185" t="s">
        <v>368</v>
      </c>
      <c r="H185">
        <v>10176.362899359972</v>
      </c>
      <c r="I185" t="s">
        <v>367</v>
      </c>
      <c r="J185">
        <v>7.5592229547766312</v>
      </c>
      <c r="K185" t="s">
        <v>367</v>
      </c>
      <c r="L185">
        <v>95.1</v>
      </c>
      <c r="M185" t="s">
        <v>367</v>
      </c>
      <c r="N185">
        <v>75.905749999999998</v>
      </c>
      <c r="O185" t="s">
        <v>367</v>
      </c>
      <c r="Q185" t="s">
        <v>367</v>
      </c>
      <c r="R185">
        <v>31.639023084318001</v>
      </c>
      <c r="S185" t="s">
        <v>367</v>
      </c>
      <c r="U185" t="s">
        <v>367</v>
      </c>
      <c r="W185" t="s">
        <v>367</v>
      </c>
      <c r="X185">
        <v>109360</v>
      </c>
      <c r="Y185">
        <f t="shared" si="6"/>
        <v>0</v>
      </c>
      <c r="Z185" t="s">
        <v>367</v>
      </c>
      <c r="AB185">
        <f t="shared" si="7"/>
        <v>0</v>
      </c>
      <c r="AC185" t="s">
        <v>367</v>
      </c>
      <c r="AD185">
        <v>107.54815000000001</v>
      </c>
      <c r="AE185" t="s">
        <v>367</v>
      </c>
      <c r="AG185" t="s">
        <v>367</v>
      </c>
      <c r="AH185">
        <v>6.2</v>
      </c>
    </row>
    <row r="186" spans="3:34">
      <c r="C186" t="s">
        <v>369</v>
      </c>
      <c r="D186" t="s">
        <v>370</v>
      </c>
      <c r="E186">
        <v>374.77368288978602</v>
      </c>
      <c r="F186" t="s">
        <v>369</v>
      </c>
      <c r="G186" t="s">
        <v>370</v>
      </c>
      <c r="H186">
        <v>3847.1674600082401</v>
      </c>
      <c r="I186" t="s">
        <v>369</v>
      </c>
      <c r="J186">
        <v>29.161428830042208</v>
      </c>
      <c r="K186" t="s">
        <v>369</v>
      </c>
      <c r="M186" t="s">
        <v>369</v>
      </c>
      <c r="N186">
        <v>32.562559999999998</v>
      </c>
      <c r="O186" t="s">
        <v>369</v>
      </c>
      <c r="P186">
        <v>91.6</v>
      </c>
      <c r="Q186" t="s">
        <v>369</v>
      </c>
      <c r="R186">
        <v>4.2305905629655598</v>
      </c>
      <c r="S186" t="s">
        <v>369</v>
      </c>
      <c r="U186" t="s">
        <v>369</v>
      </c>
      <c r="W186" t="s">
        <v>369</v>
      </c>
      <c r="X186">
        <v>39350274</v>
      </c>
      <c r="Y186">
        <f t="shared" si="6"/>
        <v>0</v>
      </c>
      <c r="Z186" t="s">
        <v>369</v>
      </c>
      <c r="AA186">
        <v>7</v>
      </c>
      <c r="AB186">
        <f t="shared" si="7"/>
        <v>0.177889485597991</v>
      </c>
      <c r="AC186" t="s">
        <v>369</v>
      </c>
      <c r="AE186" t="s">
        <v>369</v>
      </c>
      <c r="AG186" t="s">
        <v>369</v>
      </c>
    </row>
    <row r="187" spans="3:34">
      <c r="C187" t="s">
        <v>371</v>
      </c>
      <c r="D187" t="s">
        <v>372</v>
      </c>
      <c r="F187" t="s">
        <v>371</v>
      </c>
      <c r="G187" t="s">
        <v>372</v>
      </c>
      <c r="H187">
        <v>15725.569582187991</v>
      </c>
      <c r="I187" t="s">
        <v>371</v>
      </c>
      <c r="J187">
        <v>7.0095313741064338</v>
      </c>
      <c r="K187" t="s">
        <v>371</v>
      </c>
      <c r="L187">
        <v>94.8</v>
      </c>
      <c r="M187" t="s">
        <v>371</v>
      </c>
      <c r="N187">
        <v>100</v>
      </c>
      <c r="O187" t="s">
        <v>371</v>
      </c>
      <c r="P187">
        <v>7.3</v>
      </c>
      <c r="Q187" t="s">
        <v>371</v>
      </c>
      <c r="R187">
        <v>47.040948265019097</v>
      </c>
      <c r="S187" t="s">
        <v>371</v>
      </c>
      <c r="U187" t="s">
        <v>371</v>
      </c>
      <c r="W187" t="s">
        <v>371</v>
      </c>
      <c r="X187">
        <v>538248</v>
      </c>
      <c r="Y187">
        <f t="shared" si="6"/>
        <v>0</v>
      </c>
      <c r="Z187" t="s">
        <v>371</v>
      </c>
      <c r="AB187">
        <f t="shared" si="7"/>
        <v>0</v>
      </c>
      <c r="AC187" t="s">
        <v>371</v>
      </c>
      <c r="AD187">
        <v>89.855810000000005</v>
      </c>
      <c r="AE187" t="s">
        <v>371</v>
      </c>
      <c r="AG187" t="s">
        <v>371</v>
      </c>
      <c r="AH187">
        <v>8</v>
      </c>
    </row>
    <row r="188" spans="3:34">
      <c r="C188" t="s">
        <v>373</v>
      </c>
      <c r="D188" t="s">
        <v>374</v>
      </c>
      <c r="F188" t="s">
        <v>373</v>
      </c>
      <c r="G188" t="s">
        <v>374</v>
      </c>
      <c r="H188">
        <v>7835.668890954079</v>
      </c>
      <c r="I188" t="s">
        <v>373</v>
      </c>
      <c r="J188">
        <v>6.3106907524232998</v>
      </c>
      <c r="K188" t="s">
        <v>373</v>
      </c>
      <c r="L188">
        <v>74.099999999999994</v>
      </c>
      <c r="M188" t="s">
        <v>373</v>
      </c>
      <c r="N188">
        <v>42</v>
      </c>
      <c r="O188" t="s">
        <v>373</v>
      </c>
      <c r="P188">
        <v>32.700000000000003</v>
      </c>
      <c r="Q188" t="s">
        <v>373</v>
      </c>
      <c r="R188">
        <v>32.075323973400202</v>
      </c>
      <c r="S188" t="s">
        <v>373</v>
      </c>
      <c r="U188" t="s">
        <v>373</v>
      </c>
      <c r="W188" t="s">
        <v>373</v>
      </c>
      <c r="X188">
        <v>1269112</v>
      </c>
      <c r="Y188">
        <f t="shared" si="6"/>
        <v>0</v>
      </c>
      <c r="Z188" t="s">
        <v>373</v>
      </c>
      <c r="AB188">
        <f t="shared" si="7"/>
        <v>0</v>
      </c>
      <c r="AC188" t="s">
        <v>373</v>
      </c>
      <c r="AD188">
        <v>79.007850000000005</v>
      </c>
      <c r="AE188" t="s">
        <v>373</v>
      </c>
      <c r="AG188" t="s">
        <v>373</v>
      </c>
      <c r="AH188">
        <v>26.8</v>
      </c>
    </row>
    <row r="189" spans="3:34">
      <c r="C189" t="s">
        <v>375</v>
      </c>
      <c r="D189" t="s">
        <v>376</v>
      </c>
      <c r="E189">
        <v>5131.5370986916241</v>
      </c>
      <c r="F189" t="s">
        <v>375</v>
      </c>
      <c r="G189" t="s">
        <v>376</v>
      </c>
      <c r="H189">
        <v>43430.244978412156</v>
      </c>
      <c r="I189" t="s">
        <v>375</v>
      </c>
      <c r="J189">
        <v>1.3868572847956282</v>
      </c>
      <c r="K189" t="s">
        <v>375</v>
      </c>
      <c r="L189">
        <v>100</v>
      </c>
      <c r="M189" t="s">
        <v>375</v>
      </c>
      <c r="N189">
        <v>100</v>
      </c>
      <c r="O189" t="s">
        <v>375</v>
      </c>
      <c r="Q189" t="s">
        <v>375</v>
      </c>
      <c r="R189">
        <v>40.243183170180998</v>
      </c>
      <c r="S189" t="s">
        <v>375</v>
      </c>
      <c r="T189">
        <v>3.30158</v>
      </c>
      <c r="U189" t="s">
        <v>375</v>
      </c>
      <c r="V189">
        <v>1984</v>
      </c>
      <c r="W189" t="s">
        <v>375</v>
      </c>
      <c r="X189">
        <v>9696110</v>
      </c>
      <c r="Y189">
        <f t="shared" si="6"/>
        <v>204.6181406770344</v>
      </c>
      <c r="Z189" t="s">
        <v>375</v>
      </c>
      <c r="AA189">
        <v>6132</v>
      </c>
      <c r="AB189">
        <f t="shared" si="7"/>
        <v>632.41856785865673</v>
      </c>
      <c r="AC189" t="s">
        <v>375</v>
      </c>
      <c r="AD189">
        <v>102.49825</v>
      </c>
      <c r="AE189" t="s">
        <v>375</v>
      </c>
      <c r="AG189" t="s">
        <v>375</v>
      </c>
    </row>
    <row r="190" spans="3:34">
      <c r="C190" t="s">
        <v>377</v>
      </c>
      <c r="D190" t="s">
        <v>378</v>
      </c>
      <c r="E190">
        <v>3304.0328600111802</v>
      </c>
      <c r="F190" t="s">
        <v>377</v>
      </c>
      <c r="G190" t="s">
        <v>378</v>
      </c>
      <c r="H190">
        <v>54911.926784809883</v>
      </c>
      <c r="I190" t="s">
        <v>377</v>
      </c>
      <c r="J190">
        <v>0.71161133551717559</v>
      </c>
      <c r="K190" t="s">
        <v>377</v>
      </c>
      <c r="L190">
        <v>100</v>
      </c>
      <c r="M190" t="s">
        <v>377</v>
      </c>
      <c r="N190">
        <v>100</v>
      </c>
      <c r="O190" t="s">
        <v>377</v>
      </c>
      <c r="Q190" t="s">
        <v>377</v>
      </c>
      <c r="R190">
        <v>97.528594292301307</v>
      </c>
      <c r="S190" t="s">
        <v>377</v>
      </c>
      <c r="U190" t="s">
        <v>377</v>
      </c>
      <c r="V190">
        <v>1480</v>
      </c>
      <c r="W190" t="s">
        <v>377</v>
      </c>
      <c r="X190">
        <v>8188102</v>
      </c>
      <c r="Y190">
        <f t="shared" si="6"/>
        <v>180.75006881936741</v>
      </c>
      <c r="Z190" t="s">
        <v>377</v>
      </c>
      <c r="AA190">
        <v>18490</v>
      </c>
      <c r="AB190">
        <f t="shared" si="7"/>
        <v>2258.1545759933133</v>
      </c>
      <c r="AC190" t="s">
        <v>377</v>
      </c>
      <c r="AE190" t="s">
        <v>377</v>
      </c>
      <c r="AG190" t="s">
        <v>377</v>
      </c>
    </row>
    <row r="191" spans="3:34">
      <c r="C191" t="s">
        <v>379</v>
      </c>
      <c r="D191" t="s">
        <v>380</v>
      </c>
      <c r="E191">
        <v>592.49410780417929</v>
      </c>
      <c r="F191" t="s">
        <v>379</v>
      </c>
      <c r="G191" t="s">
        <v>380</v>
      </c>
      <c r="I191" t="s">
        <v>379</v>
      </c>
      <c r="K191" t="s">
        <v>379</v>
      </c>
      <c r="L191">
        <v>90.1</v>
      </c>
      <c r="M191" t="s">
        <v>379</v>
      </c>
      <c r="N191">
        <v>96.262559999999993</v>
      </c>
      <c r="O191" t="s">
        <v>379</v>
      </c>
      <c r="P191">
        <v>19.3</v>
      </c>
      <c r="Q191" t="s">
        <v>379</v>
      </c>
      <c r="S191" t="s">
        <v>379</v>
      </c>
      <c r="U191" t="s">
        <v>379</v>
      </c>
      <c r="W191" t="s">
        <v>379</v>
      </c>
      <c r="X191">
        <v>22157800</v>
      </c>
      <c r="Y191">
        <f t="shared" si="6"/>
        <v>0</v>
      </c>
      <c r="Z191" t="s">
        <v>379</v>
      </c>
      <c r="AA191">
        <v>1857</v>
      </c>
      <c r="AB191">
        <f t="shared" si="7"/>
        <v>83.80795927393514</v>
      </c>
      <c r="AC191" t="s">
        <v>379</v>
      </c>
      <c r="AD191">
        <v>68.921090000000007</v>
      </c>
      <c r="AE191" t="s">
        <v>379</v>
      </c>
      <c r="AG191" t="s">
        <v>379</v>
      </c>
    </row>
    <row r="192" spans="3:34">
      <c r="C192" t="s">
        <v>381</v>
      </c>
      <c r="D192" t="s">
        <v>382</v>
      </c>
      <c r="E192">
        <v>302.73090353498208</v>
      </c>
      <c r="F192" t="s">
        <v>381</v>
      </c>
      <c r="G192" t="s">
        <v>382</v>
      </c>
      <c r="H192">
        <v>2460.4184890993633</v>
      </c>
      <c r="I192" t="s">
        <v>381</v>
      </c>
      <c r="J192">
        <v>27.414016973402699</v>
      </c>
      <c r="K192" t="s">
        <v>381</v>
      </c>
      <c r="L192">
        <v>73.8</v>
      </c>
      <c r="M192" t="s">
        <v>381</v>
      </c>
      <c r="N192">
        <v>100</v>
      </c>
      <c r="O192" t="s">
        <v>381</v>
      </c>
      <c r="Q192" t="s">
        <v>381</v>
      </c>
      <c r="S192" t="s">
        <v>381</v>
      </c>
      <c r="T192">
        <v>0.1177</v>
      </c>
      <c r="U192" t="s">
        <v>381</v>
      </c>
      <c r="W192" t="s">
        <v>381</v>
      </c>
      <c r="X192">
        <v>8295840</v>
      </c>
      <c r="Y192">
        <f t="shared" si="6"/>
        <v>0</v>
      </c>
      <c r="Z192" t="s">
        <v>381</v>
      </c>
      <c r="AA192">
        <v>24</v>
      </c>
      <c r="AB192">
        <f t="shared" si="7"/>
        <v>2.8930162587513744</v>
      </c>
      <c r="AC192" t="s">
        <v>381</v>
      </c>
      <c r="AE192" t="s">
        <v>381</v>
      </c>
      <c r="AF192">
        <v>11.6</v>
      </c>
      <c r="AG192" t="s">
        <v>381</v>
      </c>
      <c r="AH192">
        <v>33.200000000000003</v>
      </c>
    </row>
    <row r="193" spans="3:34">
      <c r="C193" t="s">
        <v>383</v>
      </c>
      <c r="D193" t="s">
        <v>384</v>
      </c>
      <c r="E193">
        <v>469.73362140750442</v>
      </c>
      <c r="F193" t="s">
        <v>383</v>
      </c>
      <c r="G193" t="s">
        <v>384</v>
      </c>
      <c r="H193">
        <v>2335.9632633273</v>
      </c>
      <c r="I193" t="s">
        <v>383</v>
      </c>
      <c r="J193">
        <v>33.290609277969025</v>
      </c>
      <c r="K193" t="s">
        <v>383</v>
      </c>
      <c r="L193">
        <v>55.6</v>
      </c>
      <c r="M193" t="s">
        <v>383</v>
      </c>
      <c r="N193">
        <v>15.3</v>
      </c>
      <c r="O193" t="s">
        <v>383</v>
      </c>
      <c r="P193">
        <v>50.7</v>
      </c>
      <c r="Q193" t="s">
        <v>383</v>
      </c>
      <c r="R193">
        <v>5.7448273984449196</v>
      </c>
      <c r="S193" t="s">
        <v>383</v>
      </c>
      <c r="U193" t="s">
        <v>383</v>
      </c>
      <c r="W193" t="s">
        <v>383</v>
      </c>
      <c r="X193">
        <v>51822621</v>
      </c>
      <c r="Y193">
        <f t="shared" si="6"/>
        <v>0</v>
      </c>
      <c r="Z193" t="s">
        <v>383</v>
      </c>
      <c r="AB193">
        <f t="shared" si="7"/>
        <v>0</v>
      </c>
      <c r="AC193" t="s">
        <v>383</v>
      </c>
      <c r="AD193">
        <v>73.665840000000003</v>
      </c>
      <c r="AE193" t="s">
        <v>383</v>
      </c>
      <c r="AF193">
        <v>31.1</v>
      </c>
      <c r="AG193" t="s">
        <v>383</v>
      </c>
      <c r="AH193">
        <v>32.1</v>
      </c>
    </row>
    <row r="194" spans="3:34">
      <c r="C194" t="s">
        <v>385</v>
      </c>
      <c r="D194" t="s">
        <v>386</v>
      </c>
      <c r="E194">
        <v>1987.5759031440432</v>
      </c>
      <c r="F194" t="s">
        <v>385</v>
      </c>
      <c r="G194" t="s">
        <v>386</v>
      </c>
      <c r="H194">
        <v>14943.351710358358</v>
      </c>
      <c r="I194" t="s">
        <v>385</v>
      </c>
      <c r="J194">
        <v>11.302453176357808</v>
      </c>
      <c r="K194" t="s">
        <v>385</v>
      </c>
      <c r="L194">
        <v>97.8</v>
      </c>
      <c r="M194" t="s">
        <v>385</v>
      </c>
      <c r="N194">
        <v>100</v>
      </c>
      <c r="O194" t="s">
        <v>385</v>
      </c>
      <c r="P194">
        <v>25</v>
      </c>
      <c r="Q194" t="s">
        <v>385</v>
      </c>
      <c r="R194">
        <v>111.914357347562</v>
      </c>
      <c r="S194" t="s">
        <v>385</v>
      </c>
      <c r="U194" t="s">
        <v>385</v>
      </c>
      <c r="V194">
        <v>1006</v>
      </c>
      <c r="W194" t="s">
        <v>385</v>
      </c>
      <c r="X194">
        <v>67725979</v>
      </c>
      <c r="Y194">
        <f t="shared" si="6"/>
        <v>14.853975015997923</v>
      </c>
      <c r="Z194" t="s">
        <v>385</v>
      </c>
      <c r="AA194">
        <v>7504</v>
      </c>
      <c r="AB194">
        <f t="shared" si="7"/>
        <v>110.79943192847755</v>
      </c>
      <c r="AC194" t="s">
        <v>385</v>
      </c>
      <c r="AE194" t="s">
        <v>385</v>
      </c>
      <c r="AF194">
        <v>22.1</v>
      </c>
      <c r="AG194" t="s">
        <v>385</v>
      </c>
      <c r="AH194">
        <v>7.4</v>
      </c>
    </row>
    <row r="195" spans="3:34">
      <c r="C195" t="s">
        <v>387</v>
      </c>
      <c r="D195" t="s">
        <v>388</v>
      </c>
      <c r="F195" t="s">
        <v>387</v>
      </c>
      <c r="G195" t="s">
        <v>388</v>
      </c>
      <c r="H195">
        <v>2039.4200183826451</v>
      </c>
      <c r="I195" t="s">
        <v>387</v>
      </c>
      <c r="J195">
        <v>19.184290030211482</v>
      </c>
      <c r="K195" t="s">
        <v>387</v>
      </c>
      <c r="L195">
        <v>71.900000000000006</v>
      </c>
      <c r="M195" t="s">
        <v>387</v>
      </c>
      <c r="N195">
        <v>41.562559999999998</v>
      </c>
      <c r="O195" t="s">
        <v>387</v>
      </c>
      <c r="Q195" t="s">
        <v>387</v>
      </c>
      <c r="R195">
        <v>5.5683155330529797</v>
      </c>
      <c r="S195" t="s">
        <v>387</v>
      </c>
      <c r="U195" t="s">
        <v>387</v>
      </c>
      <c r="W195" t="s">
        <v>387</v>
      </c>
      <c r="X195">
        <v>1212107</v>
      </c>
      <c r="Y195">
        <f t="shared" si="6"/>
        <v>0</v>
      </c>
      <c r="Z195" t="s">
        <v>387</v>
      </c>
      <c r="AB195">
        <f t="shared" si="7"/>
        <v>0</v>
      </c>
      <c r="AC195" t="s">
        <v>387</v>
      </c>
      <c r="AD195">
        <v>94.106430000000003</v>
      </c>
      <c r="AE195" t="s">
        <v>387</v>
      </c>
      <c r="AG195" t="s">
        <v>387</v>
      </c>
      <c r="AH195">
        <v>26.9</v>
      </c>
    </row>
    <row r="196" spans="3:34">
      <c r="C196" t="s">
        <v>389</v>
      </c>
      <c r="D196" t="s">
        <v>390</v>
      </c>
      <c r="E196">
        <v>462.57280746989449</v>
      </c>
      <c r="F196" t="s">
        <v>389</v>
      </c>
      <c r="G196" t="s">
        <v>390</v>
      </c>
      <c r="H196">
        <v>1324.2091929295136</v>
      </c>
      <c r="I196" t="s">
        <v>389</v>
      </c>
      <c r="J196">
        <v>37.354536691191221</v>
      </c>
      <c r="K196" t="s">
        <v>389</v>
      </c>
      <c r="L196">
        <v>63.1</v>
      </c>
      <c r="M196" t="s">
        <v>389</v>
      </c>
      <c r="N196">
        <v>31.46256</v>
      </c>
      <c r="O196" t="s">
        <v>389</v>
      </c>
      <c r="P196">
        <v>51.2</v>
      </c>
      <c r="Q196" t="s">
        <v>389</v>
      </c>
      <c r="S196" t="s">
        <v>389</v>
      </c>
      <c r="U196" t="s">
        <v>389</v>
      </c>
      <c r="W196" t="s">
        <v>389</v>
      </c>
      <c r="X196">
        <v>7115163</v>
      </c>
      <c r="Y196">
        <f t="shared" si="6"/>
        <v>0</v>
      </c>
      <c r="Z196" t="s">
        <v>389</v>
      </c>
      <c r="AB196">
        <f t="shared" si="7"/>
        <v>0</v>
      </c>
      <c r="AC196" t="s">
        <v>389</v>
      </c>
      <c r="AD196">
        <v>79.088629999999995</v>
      </c>
      <c r="AE196" t="s">
        <v>389</v>
      </c>
      <c r="AF196">
        <v>21.8</v>
      </c>
      <c r="AG196" t="s">
        <v>389</v>
      </c>
      <c r="AH196">
        <v>11.4</v>
      </c>
    </row>
    <row r="197" spans="3:34">
      <c r="C197" t="s">
        <v>391</v>
      </c>
      <c r="D197" t="s">
        <v>392</v>
      </c>
      <c r="F197" t="s">
        <v>391</v>
      </c>
      <c r="G197" t="s">
        <v>392</v>
      </c>
      <c r="H197">
        <v>4887.858183311042</v>
      </c>
      <c r="I197" t="s">
        <v>391</v>
      </c>
      <c r="J197">
        <v>20.662608119755756</v>
      </c>
      <c r="K197" t="s">
        <v>391</v>
      </c>
      <c r="L197">
        <v>99.6</v>
      </c>
      <c r="M197" t="s">
        <v>391</v>
      </c>
      <c r="N197">
        <v>95.862560000000002</v>
      </c>
      <c r="O197" t="s">
        <v>391</v>
      </c>
      <c r="Q197" t="s">
        <v>391</v>
      </c>
      <c r="S197" t="s">
        <v>391</v>
      </c>
      <c r="U197" t="s">
        <v>391</v>
      </c>
      <c r="W197" t="s">
        <v>391</v>
      </c>
      <c r="X197">
        <v>105586</v>
      </c>
      <c r="Y197">
        <f t="shared" si="6"/>
        <v>0</v>
      </c>
      <c r="Z197" t="s">
        <v>391</v>
      </c>
      <c r="AB197">
        <f t="shared" si="7"/>
        <v>0</v>
      </c>
      <c r="AC197" t="s">
        <v>391</v>
      </c>
      <c r="AD197">
        <v>110.93626999999999</v>
      </c>
      <c r="AE197" t="s">
        <v>391</v>
      </c>
      <c r="AF197">
        <v>5.6</v>
      </c>
      <c r="AG197" t="s">
        <v>391</v>
      </c>
    </row>
    <row r="198" spans="3:34">
      <c r="C198" t="s">
        <v>393</v>
      </c>
      <c r="D198" t="s">
        <v>394</v>
      </c>
      <c r="E198">
        <v>14537.570462232241</v>
      </c>
      <c r="F198" t="s">
        <v>393</v>
      </c>
      <c r="G198" t="s">
        <v>394</v>
      </c>
      <c r="H198">
        <v>30390.332980143728</v>
      </c>
      <c r="I198" t="s">
        <v>393</v>
      </c>
      <c r="J198">
        <v>0.61559689017433072</v>
      </c>
      <c r="K198" t="s">
        <v>393</v>
      </c>
      <c r="L198">
        <v>95.1</v>
      </c>
      <c r="M198" t="s">
        <v>393</v>
      </c>
      <c r="N198">
        <v>99.827799999999996</v>
      </c>
      <c r="O198" t="s">
        <v>393</v>
      </c>
      <c r="Q198" t="s">
        <v>393</v>
      </c>
      <c r="R198">
        <v>40.843176319239298</v>
      </c>
      <c r="S198" t="s">
        <v>393</v>
      </c>
      <c r="U198" t="s">
        <v>393</v>
      </c>
      <c r="V198">
        <v>2</v>
      </c>
      <c r="W198" t="s">
        <v>393</v>
      </c>
      <c r="X198">
        <v>1354483</v>
      </c>
      <c r="Y198">
        <f t="shared" si="6"/>
        <v>1.4765781482676417</v>
      </c>
      <c r="Z198" t="s">
        <v>393</v>
      </c>
      <c r="AB198">
        <f t="shared" si="7"/>
        <v>0</v>
      </c>
      <c r="AC198" t="s">
        <v>393</v>
      </c>
      <c r="AE198" t="s">
        <v>393</v>
      </c>
      <c r="AG198" t="s">
        <v>393</v>
      </c>
      <c r="AH198">
        <v>7.4</v>
      </c>
    </row>
    <row r="199" spans="3:34">
      <c r="C199" t="s">
        <v>395</v>
      </c>
      <c r="D199" t="s">
        <v>396</v>
      </c>
      <c r="E199">
        <v>956.47719652780972</v>
      </c>
      <c r="F199" t="s">
        <v>395</v>
      </c>
      <c r="G199" t="s">
        <v>396</v>
      </c>
      <c r="H199">
        <v>10730.891088000339</v>
      </c>
      <c r="I199" t="s">
        <v>395</v>
      </c>
      <c r="J199">
        <v>8.8270532810689328</v>
      </c>
      <c r="K199" t="s">
        <v>395</v>
      </c>
      <c r="L199">
        <v>97.7</v>
      </c>
      <c r="M199" t="s">
        <v>395</v>
      </c>
      <c r="N199">
        <v>100</v>
      </c>
      <c r="O199" t="s">
        <v>395</v>
      </c>
      <c r="P199">
        <v>8</v>
      </c>
      <c r="Q199" t="s">
        <v>395</v>
      </c>
      <c r="S199" t="s">
        <v>395</v>
      </c>
      <c r="U199" t="s">
        <v>395</v>
      </c>
      <c r="V199">
        <v>142</v>
      </c>
      <c r="W199" t="s">
        <v>395</v>
      </c>
      <c r="X199">
        <v>10996600</v>
      </c>
      <c r="Y199">
        <f t="shared" si="6"/>
        <v>12.913082225415128</v>
      </c>
      <c r="Z199" t="s">
        <v>395</v>
      </c>
      <c r="AA199">
        <v>1113</v>
      </c>
      <c r="AB199">
        <f t="shared" si="7"/>
        <v>101.21310223159885</v>
      </c>
      <c r="AC199" t="s">
        <v>395</v>
      </c>
      <c r="AD199">
        <v>96.858490000000003</v>
      </c>
      <c r="AE199" t="s">
        <v>395</v>
      </c>
      <c r="AF199">
        <v>1.6</v>
      </c>
      <c r="AG199" t="s">
        <v>395</v>
      </c>
      <c r="AH199">
        <v>5</v>
      </c>
    </row>
    <row r="200" spans="3:34">
      <c r="C200" t="s">
        <v>397</v>
      </c>
      <c r="D200" t="s">
        <v>398</v>
      </c>
      <c r="E200">
        <v>1552.9242008973658</v>
      </c>
      <c r="F200" t="s">
        <v>397</v>
      </c>
      <c r="G200" t="s">
        <v>398</v>
      </c>
      <c r="H200">
        <v>18560.107062341522</v>
      </c>
      <c r="I200" t="s">
        <v>397</v>
      </c>
      <c r="J200">
        <v>8.3320926687206214</v>
      </c>
      <c r="K200" t="s">
        <v>397</v>
      </c>
      <c r="L200">
        <v>100</v>
      </c>
      <c r="M200" t="s">
        <v>397</v>
      </c>
      <c r="N200">
        <v>100</v>
      </c>
      <c r="O200" t="s">
        <v>397</v>
      </c>
      <c r="P200">
        <v>11.9</v>
      </c>
      <c r="Q200" t="s">
        <v>397</v>
      </c>
      <c r="R200">
        <v>77.081471115092</v>
      </c>
      <c r="S200" t="s">
        <v>397</v>
      </c>
      <c r="T200">
        <v>0.94477</v>
      </c>
      <c r="U200" t="s">
        <v>397</v>
      </c>
      <c r="V200">
        <v>4766</v>
      </c>
      <c r="W200" t="s">
        <v>397</v>
      </c>
      <c r="X200">
        <v>75932348</v>
      </c>
      <c r="Y200">
        <f t="shared" si="6"/>
        <v>62.766398320778912</v>
      </c>
      <c r="Z200" t="s">
        <v>397</v>
      </c>
      <c r="AA200">
        <v>4393</v>
      </c>
      <c r="AB200">
        <f t="shared" si="7"/>
        <v>57.854130890302507</v>
      </c>
      <c r="AC200" t="s">
        <v>397</v>
      </c>
      <c r="AE200" t="s">
        <v>397</v>
      </c>
      <c r="AF200">
        <v>14.7</v>
      </c>
      <c r="AG200" t="s">
        <v>397</v>
      </c>
      <c r="AH200">
        <v>5</v>
      </c>
    </row>
    <row r="201" spans="3:34">
      <c r="C201" t="s">
        <v>399</v>
      </c>
      <c r="D201" t="s">
        <v>400</v>
      </c>
      <c r="E201">
        <v>5011.6192705160684</v>
      </c>
      <c r="F201" t="s">
        <v>399</v>
      </c>
      <c r="G201" t="s">
        <v>400</v>
      </c>
      <c r="H201">
        <v>13555.008550547742</v>
      </c>
      <c r="I201" t="s">
        <v>399</v>
      </c>
      <c r="K201" t="s">
        <v>399</v>
      </c>
      <c r="M201" t="s">
        <v>399</v>
      </c>
      <c r="N201">
        <v>100</v>
      </c>
      <c r="O201" t="s">
        <v>399</v>
      </c>
      <c r="Q201" t="s">
        <v>399</v>
      </c>
      <c r="S201" t="s">
        <v>399</v>
      </c>
      <c r="U201" t="s">
        <v>399</v>
      </c>
      <c r="W201" t="s">
        <v>399</v>
      </c>
      <c r="X201">
        <v>5307188</v>
      </c>
      <c r="Y201">
        <f t="shared" si="6"/>
        <v>0</v>
      </c>
      <c r="Z201" t="s">
        <v>399</v>
      </c>
      <c r="AA201">
        <v>1811</v>
      </c>
      <c r="AB201">
        <f t="shared" si="7"/>
        <v>341.23532085164499</v>
      </c>
      <c r="AC201" t="s">
        <v>399</v>
      </c>
      <c r="AE201" t="s">
        <v>399</v>
      </c>
      <c r="AG201" t="s">
        <v>399</v>
      </c>
      <c r="AH201">
        <v>5</v>
      </c>
    </row>
    <row r="202" spans="3:34">
      <c r="C202" t="s">
        <v>401</v>
      </c>
      <c r="D202" t="s">
        <v>402</v>
      </c>
      <c r="F202" t="s">
        <v>401</v>
      </c>
      <c r="G202" t="s">
        <v>402</v>
      </c>
      <c r="I202" t="s">
        <v>401</v>
      </c>
      <c r="K202" t="s">
        <v>401</v>
      </c>
      <c r="M202" t="s">
        <v>401</v>
      </c>
      <c r="N202">
        <v>90.875439999999998</v>
      </c>
      <c r="O202" t="s">
        <v>401</v>
      </c>
      <c r="Q202" t="s">
        <v>401</v>
      </c>
      <c r="S202" t="s">
        <v>401</v>
      </c>
      <c r="U202" t="s">
        <v>401</v>
      </c>
      <c r="W202" t="s">
        <v>401</v>
      </c>
      <c r="X202">
        <v>33740</v>
      </c>
      <c r="Y202">
        <f t="shared" si="6"/>
        <v>0</v>
      </c>
      <c r="Z202" t="s">
        <v>401</v>
      </c>
      <c r="AB202">
        <f t="shared" si="7"/>
        <v>0</v>
      </c>
      <c r="AC202" t="s">
        <v>401</v>
      </c>
      <c r="AE202" t="s">
        <v>401</v>
      </c>
      <c r="AG202" t="s">
        <v>401</v>
      </c>
    </row>
    <row r="203" spans="3:34">
      <c r="C203" t="s">
        <v>403</v>
      </c>
      <c r="D203" t="s">
        <v>404</v>
      </c>
      <c r="F203" t="s">
        <v>403</v>
      </c>
      <c r="G203" t="s">
        <v>404</v>
      </c>
      <c r="H203">
        <v>3528.2276534574162</v>
      </c>
      <c r="I203" t="s">
        <v>403</v>
      </c>
      <c r="J203">
        <v>22.162963280598831</v>
      </c>
      <c r="K203" t="s">
        <v>403</v>
      </c>
      <c r="L203">
        <v>97.7</v>
      </c>
      <c r="M203" t="s">
        <v>403</v>
      </c>
      <c r="N203">
        <v>44.562559999999998</v>
      </c>
      <c r="O203" t="s">
        <v>403</v>
      </c>
      <c r="Q203" t="s">
        <v>403</v>
      </c>
      <c r="S203" t="s">
        <v>403</v>
      </c>
      <c r="U203" t="s">
        <v>403</v>
      </c>
      <c r="W203" t="s">
        <v>403</v>
      </c>
      <c r="X203">
        <v>9893</v>
      </c>
      <c r="Y203">
        <f t="shared" si="6"/>
        <v>0</v>
      </c>
      <c r="Z203" t="s">
        <v>403</v>
      </c>
      <c r="AB203">
        <f t="shared" si="7"/>
        <v>0</v>
      </c>
      <c r="AC203" t="s">
        <v>403</v>
      </c>
      <c r="AD203">
        <v>86.448599999999999</v>
      </c>
      <c r="AE203" t="s">
        <v>403</v>
      </c>
      <c r="AG203" t="s">
        <v>403</v>
      </c>
    </row>
    <row r="204" spans="3:34">
      <c r="C204" t="s">
        <v>405</v>
      </c>
      <c r="D204" t="s">
        <v>406</v>
      </c>
      <c r="F204" t="s">
        <v>405</v>
      </c>
      <c r="G204" t="s">
        <v>406</v>
      </c>
      <c r="H204">
        <v>1665.1304360352428</v>
      </c>
      <c r="I204" t="s">
        <v>405</v>
      </c>
      <c r="J204">
        <v>27.207423568152457</v>
      </c>
      <c r="K204" t="s">
        <v>405</v>
      </c>
      <c r="L204">
        <v>79</v>
      </c>
      <c r="M204" t="s">
        <v>405</v>
      </c>
      <c r="N204">
        <v>18.162559999999999</v>
      </c>
      <c r="O204" t="s">
        <v>405</v>
      </c>
      <c r="P204">
        <v>53.6</v>
      </c>
      <c r="Q204" t="s">
        <v>405</v>
      </c>
      <c r="R204">
        <v>4.2277834327624202</v>
      </c>
      <c r="S204" t="s">
        <v>405</v>
      </c>
      <c r="U204" t="s">
        <v>405</v>
      </c>
      <c r="V204">
        <v>5</v>
      </c>
      <c r="W204" t="s">
        <v>405</v>
      </c>
      <c r="X204">
        <v>37782971</v>
      </c>
      <c r="Y204">
        <f t="shared" si="6"/>
        <v>0.13233474942984236</v>
      </c>
      <c r="Z204" t="s">
        <v>405</v>
      </c>
      <c r="AB204">
        <f t="shared" si="7"/>
        <v>0</v>
      </c>
      <c r="AC204" t="s">
        <v>405</v>
      </c>
      <c r="AD204">
        <v>55.609220000000001</v>
      </c>
      <c r="AE204" t="s">
        <v>405</v>
      </c>
      <c r="AG204" t="s">
        <v>405</v>
      </c>
      <c r="AH204">
        <v>25.5</v>
      </c>
    </row>
    <row r="205" spans="3:34">
      <c r="C205" t="s">
        <v>407</v>
      </c>
      <c r="D205" t="s">
        <v>408</v>
      </c>
      <c r="E205">
        <v>2553.1674492631282</v>
      </c>
      <c r="F205" t="s">
        <v>407</v>
      </c>
      <c r="G205" t="s">
        <v>408</v>
      </c>
      <c r="H205">
        <v>8337.9258278540092</v>
      </c>
      <c r="I205" t="s">
        <v>407</v>
      </c>
      <c r="J205">
        <v>10.162583030603214</v>
      </c>
      <c r="K205" t="s">
        <v>407</v>
      </c>
      <c r="L205">
        <v>96.2</v>
      </c>
      <c r="M205" t="s">
        <v>407</v>
      </c>
      <c r="N205">
        <v>100</v>
      </c>
      <c r="O205" t="s">
        <v>407</v>
      </c>
      <c r="Q205" t="s">
        <v>407</v>
      </c>
      <c r="R205">
        <v>94.555988078525004</v>
      </c>
      <c r="S205" t="s">
        <v>407</v>
      </c>
      <c r="T205">
        <v>0.76175000000000004</v>
      </c>
      <c r="U205" t="s">
        <v>407</v>
      </c>
      <c r="V205">
        <v>2457</v>
      </c>
      <c r="W205" t="s">
        <v>407</v>
      </c>
      <c r="X205">
        <v>45362900</v>
      </c>
      <c r="Y205">
        <f t="shared" si="6"/>
        <v>54.163203851605608</v>
      </c>
      <c r="Z205" t="s">
        <v>407</v>
      </c>
      <c r="AA205">
        <v>49203</v>
      </c>
      <c r="AB205">
        <f t="shared" si="7"/>
        <v>1084.6528771308713</v>
      </c>
      <c r="AC205" t="s">
        <v>407</v>
      </c>
      <c r="AD205">
        <v>111.55475</v>
      </c>
      <c r="AE205" t="s">
        <v>407</v>
      </c>
      <c r="AF205">
        <v>9.1</v>
      </c>
      <c r="AG205" t="s">
        <v>407</v>
      </c>
    </row>
    <row r="206" spans="3:34">
      <c r="C206" t="s">
        <v>409</v>
      </c>
      <c r="D206" t="s">
        <v>410</v>
      </c>
      <c r="E206">
        <v>7691.0137391927283</v>
      </c>
      <c r="F206" t="s">
        <v>409</v>
      </c>
      <c r="G206" t="s">
        <v>410</v>
      </c>
      <c r="H206">
        <v>62056.151414384549</v>
      </c>
      <c r="I206" t="s">
        <v>409</v>
      </c>
      <c r="J206">
        <v>0.68271818605688095</v>
      </c>
      <c r="K206" t="s">
        <v>409</v>
      </c>
      <c r="L206">
        <v>99.6</v>
      </c>
      <c r="M206" t="s">
        <v>409</v>
      </c>
      <c r="N206">
        <v>97.697829999999996</v>
      </c>
      <c r="O206" t="s">
        <v>409</v>
      </c>
      <c r="Q206" t="s">
        <v>409</v>
      </c>
      <c r="R206">
        <v>60.897276835100499</v>
      </c>
      <c r="S206" t="s">
        <v>409</v>
      </c>
      <c r="U206" t="s">
        <v>409</v>
      </c>
      <c r="V206">
        <v>24</v>
      </c>
      <c r="W206" t="s">
        <v>409</v>
      </c>
      <c r="X206">
        <v>9086139</v>
      </c>
      <c r="Y206">
        <f t="shared" si="6"/>
        <v>2.6413859616279258</v>
      </c>
      <c r="Z206" t="s">
        <v>409</v>
      </c>
      <c r="AB206">
        <f t="shared" si="7"/>
        <v>0</v>
      </c>
      <c r="AC206" t="s">
        <v>409</v>
      </c>
      <c r="AD206">
        <v>96.54083</v>
      </c>
      <c r="AE206" t="s">
        <v>409</v>
      </c>
      <c r="AG206" t="s">
        <v>409</v>
      </c>
      <c r="AH206">
        <v>5</v>
      </c>
    </row>
    <row r="207" spans="3:34">
      <c r="C207" t="s">
        <v>411</v>
      </c>
      <c r="D207" t="s">
        <v>412</v>
      </c>
      <c r="E207">
        <v>2977.6668077485879</v>
      </c>
      <c r="F207" t="s">
        <v>411</v>
      </c>
      <c r="G207" t="s">
        <v>412</v>
      </c>
      <c r="H207">
        <v>37308.512468091809</v>
      </c>
      <c r="I207" t="s">
        <v>411</v>
      </c>
      <c r="J207">
        <v>0.69389765688331739</v>
      </c>
      <c r="K207" t="s">
        <v>411</v>
      </c>
      <c r="L207">
        <v>100</v>
      </c>
      <c r="M207" t="s">
        <v>411</v>
      </c>
      <c r="N207">
        <v>100</v>
      </c>
      <c r="O207" t="s">
        <v>411</v>
      </c>
      <c r="Q207" t="s">
        <v>411</v>
      </c>
      <c r="R207">
        <v>129.76343655437401</v>
      </c>
      <c r="S207" t="s">
        <v>411</v>
      </c>
      <c r="T207">
        <v>1.6252899999999999</v>
      </c>
      <c r="U207" t="s">
        <v>411</v>
      </c>
      <c r="V207">
        <v>15196</v>
      </c>
      <c r="W207" t="s">
        <v>411</v>
      </c>
      <c r="X207">
        <v>64559135</v>
      </c>
      <c r="Y207">
        <f t="shared" si="6"/>
        <v>235.38109672628048</v>
      </c>
      <c r="Z207" t="s">
        <v>411</v>
      </c>
      <c r="AA207">
        <v>65466</v>
      </c>
      <c r="AB207">
        <f t="shared" si="7"/>
        <v>1014.0470438459251</v>
      </c>
      <c r="AC207" t="s">
        <v>411</v>
      </c>
      <c r="AE207" t="s">
        <v>411</v>
      </c>
      <c r="AG207" t="s">
        <v>411</v>
      </c>
    </row>
    <row r="208" spans="3:34">
      <c r="C208" t="s">
        <v>413</v>
      </c>
      <c r="D208" t="s">
        <v>414</v>
      </c>
      <c r="E208">
        <v>6914.3121846343874</v>
      </c>
      <c r="F208" t="s">
        <v>413</v>
      </c>
      <c r="G208" t="s">
        <v>414</v>
      </c>
      <c r="H208">
        <v>51281.582800451069</v>
      </c>
      <c r="I208" t="s">
        <v>413</v>
      </c>
      <c r="J208">
        <v>1.4457889467560234</v>
      </c>
      <c r="K208" t="s">
        <v>413</v>
      </c>
      <c r="L208">
        <v>99.2</v>
      </c>
      <c r="M208" t="s">
        <v>413</v>
      </c>
      <c r="N208">
        <v>100</v>
      </c>
      <c r="O208" t="s">
        <v>413</v>
      </c>
      <c r="Q208" t="s">
        <v>413</v>
      </c>
      <c r="S208" t="s">
        <v>413</v>
      </c>
      <c r="U208" t="s">
        <v>413</v>
      </c>
      <c r="V208">
        <v>285096</v>
      </c>
      <c r="W208" t="s">
        <v>413</v>
      </c>
      <c r="X208">
        <v>318857056</v>
      </c>
      <c r="Y208">
        <f t="shared" si="6"/>
        <v>894.11852312906001</v>
      </c>
      <c r="Z208" t="s">
        <v>413</v>
      </c>
      <c r="AA208">
        <v>10331</v>
      </c>
      <c r="AB208">
        <f t="shared" si="7"/>
        <v>32.400098431568033</v>
      </c>
      <c r="AC208" t="s">
        <v>413</v>
      </c>
      <c r="AE208" t="s">
        <v>413</v>
      </c>
      <c r="AG208" t="s">
        <v>413</v>
      </c>
    </row>
    <row r="209" spans="3:34">
      <c r="C209" t="s">
        <v>415</v>
      </c>
      <c r="D209" t="s">
        <v>416</v>
      </c>
      <c r="E209">
        <v>1350.5119911595439</v>
      </c>
      <c r="F209" t="s">
        <v>415</v>
      </c>
      <c r="G209" t="s">
        <v>416</v>
      </c>
      <c r="H209">
        <v>19315.811058851141</v>
      </c>
      <c r="I209" t="s">
        <v>415</v>
      </c>
      <c r="J209">
        <v>9.0392816768981721</v>
      </c>
      <c r="K209" t="s">
        <v>415</v>
      </c>
      <c r="L209">
        <v>99.7</v>
      </c>
      <c r="M209" t="s">
        <v>415</v>
      </c>
      <c r="N209">
        <v>99.5</v>
      </c>
      <c r="O209" t="s">
        <v>415</v>
      </c>
      <c r="Q209" t="s">
        <v>415</v>
      </c>
      <c r="R209">
        <v>51.967969512124498</v>
      </c>
      <c r="S209" t="s">
        <v>415</v>
      </c>
      <c r="U209" t="s">
        <v>415</v>
      </c>
      <c r="V209">
        <v>37</v>
      </c>
      <c r="W209" t="s">
        <v>415</v>
      </c>
      <c r="X209">
        <v>3419516</v>
      </c>
      <c r="Y209">
        <f t="shared" si="6"/>
        <v>10.820244736389593</v>
      </c>
      <c r="Z209" t="s">
        <v>415</v>
      </c>
      <c r="AB209">
        <f t="shared" si="7"/>
        <v>0</v>
      </c>
      <c r="AC209" t="s">
        <v>415</v>
      </c>
      <c r="AE209" t="s">
        <v>415</v>
      </c>
      <c r="AG209" t="s">
        <v>415</v>
      </c>
      <c r="AH209">
        <v>5</v>
      </c>
    </row>
    <row r="210" spans="3:34">
      <c r="C210" t="s">
        <v>417</v>
      </c>
      <c r="D210" t="s">
        <v>418</v>
      </c>
      <c r="E210">
        <v>1419.4777669029734</v>
      </c>
      <c r="F210" t="s">
        <v>417</v>
      </c>
      <c r="G210" t="s">
        <v>418</v>
      </c>
      <c r="H210">
        <v>5002.14965969275</v>
      </c>
      <c r="I210" t="s">
        <v>417</v>
      </c>
      <c r="J210">
        <v>19.202683420859728</v>
      </c>
      <c r="K210" t="s">
        <v>417</v>
      </c>
      <c r="M210" t="s">
        <v>417</v>
      </c>
      <c r="N210">
        <v>100</v>
      </c>
      <c r="O210" t="s">
        <v>417</v>
      </c>
      <c r="Q210" t="s">
        <v>417</v>
      </c>
      <c r="R210">
        <v>8.4837823899203499</v>
      </c>
      <c r="S210" t="s">
        <v>417</v>
      </c>
      <c r="U210" t="s">
        <v>417</v>
      </c>
      <c r="V210">
        <v>345</v>
      </c>
      <c r="W210" t="s">
        <v>417</v>
      </c>
      <c r="X210">
        <v>30757700</v>
      </c>
      <c r="Y210">
        <f t="shared" si="6"/>
        <v>11.216703459621494</v>
      </c>
      <c r="Z210" t="s">
        <v>417</v>
      </c>
      <c r="AA210">
        <v>3437</v>
      </c>
      <c r="AB210">
        <f t="shared" si="7"/>
        <v>111.74437620498281</v>
      </c>
      <c r="AC210" t="s">
        <v>417</v>
      </c>
      <c r="AE210" t="s">
        <v>417</v>
      </c>
      <c r="AG210" t="s">
        <v>417</v>
      </c>
      <c r="AH210">
        <v>5</v>
      </c>
    </row>
    <row r="211" spans="3:34">
      <c r="C211" t="s">
        <v>419</v>
      </c>
      <c r="D211" t="s">
        <v>420</v>
      </c>
      <c r="F211" t="s">
        <v>419</v>
      </c>
      <c r="G211" t="s">
        <v>420</v>
      </c>
      <c r="H211">
        <v>2889.9268169614979</v>
      </c>
      <c r="I211" t="s">
        <v>419</v>
      </c>
      <c r="J211">
        <v>27.977139819245085</v>
      </c>
      <c r="K211" t="s">
        <v>419</v>
      </c>
      <c r="L211">
        <v>94.5</v>
      </c>
      <c r="M211" t="s">
        <v>419</v>
      </c>
      <c r="N211">
        <v>27.076809999999998</v>
      </c>
      <c r="O211" t="s">
        <v>419</v>
      </c>
      <c r="Q211" t="s">
        <v>419</v>
      </c>
      <c r="R211">
        <v>34.748258014960001</v>
      </c>
      <c r="S211" t="s">
        <v>419</v>
      </c>
      <c r="U211" t="s">
        <v>419</v>
      </c>
      <c r="W211" t="s">
        <v>419</v>
      </c>
      <c r="X211">
        <v>258883</v>
      </c>
      <c r="Y211">
        <f t="shared" si="6"/>
        <v>0</v>
      </c>
      <c r="Z211" t="s">
        <v>419</v>
      </c>
      <c r="AB211">
        <f t="shared" si="7"/>
        <v>0</v>
      </c>
      <c r="AC211" t="s">
        <v>419</v>
      </c>
      <c r="AD211">
        <v>93.770259999999993</v>
      </c>
      <c r="AE211" t="s">
        <v>419</v>
      </c>
      <c r="AF211">
        <v>21.4</v>
      </c>
      <c r="AG211" t="s">
        <v>419</v>
      </c>
      <c r="AH211">
        <v>6.4</v>
      </c>
    </row>
    <row r="212" spans="3:34">
      <c r="C212" t="s">
        <v>421</v>
      </c>
      <c r="D212" t="s">
        <v>422</v>
      </c>
      <c r="E212">
        <v>2271.1875345673452</v>
      </c>
      <c r="F212" t="s">
        <v>421</v>
      </c>
      <c r="G212" t="s">
        <v>422</v>
      </c>
      <c r="H212">
        <v>17689.630899298874</v>
      </c>
      <c r="I212" t="s">
        <v>421</v>
      </c>
      <c r="K212" t="s">
        <v>421</v>
      </c>
      <c r="L212">
        <v>93.1</v>
      </c>
      <c r="M212" t="s">
        <v>421</v>
      </c>
      <c r="N212">
        <v>100</v>
      </c>
      <c r="O212" t="s">
        <v>421</v>
      </c>
      <c r="Q212" t="s">
        <v>421</v>
      </c>
      <c r="R212">
        <v>43.656584461670398</v>
      </c>
      <c r="S212" t="s">
        <v>421</v>
      </c>
      <c r="U212" t="s">
        <v>421</v>
      </c>
      <c r="W212" t="s">
        <v>421</v>
      </c>
      <c r="X212">
        <v>30693827</v>
      </c>
      <c r="Y212">
        <f t="shared" si="6"/>
        <v>0</v>
      </c>
      <c r="Z212" t="s">
        <v>421</v>
      </c>
      <c r="AB212">
        <f t="shared" si="7"/>
        <v>0</v>
      </c>
      <c r="AC212" t="s">
        <v>421</v>
      </c>
      <c r="AD212">
        <v>95.318939999999998</v>
      </c>
      <c r="AE212" t="s">
        <v>421</v>
      </c>
      <c r="AG212" t="s">
        <v>421</v>
      </c>
      <c r="AH212">
        <v>5</v>
      </c>
    </row>
    <row r="213" spans="3:34">
      <c r="C213" t="s">
        <v>423</v>
      </c>
      <c r="D213" t="s">
        <v>424</v>
      </c>
      <c r="E213">
        <v>667.64646639074408</v>
      </c>
      <c r="F213" t="s">
        <v>423</v>
      </c>
      <c r="G213" t="s">
        <v>424</v>
      </c>
      <c r="H213">
        <v>5121.7408106533712</v>
      </c>
      <c r="I213" t="s">
        <v>423</v>
      </c>
      <c r="J213">
        <v>18.380324875804281</v>
      </c>
      <c r="K213" t="s">
        <v>423</v>
      </c>
      <c r="L213">
        <v>97.6</v>
      </c>
      <c r="M213" t="s">
        <v>423</v>
      </c>
      <c r="N213">
        <v>99</v>
      </c>
      <c r="O213" t="s">
        <v>423</v>
      </c>
      <c r="P213">
        <v>27.2</v>
      </c>
      <c r="Q213" t="s">
        <v>423</v>
      </c>
      <c r="R213">
        <v>23.593043341968301</v>
      </c>
      <c r="S213" t="s">
        <v>423</v>
      </c>
      <c r="U213" t="s">
        <v>423</v>
      </c>
      <c r="V213">
        <v>487</v>
      </c>
      <c r="W213" t="s">
        <v>423</v>
      </c>
      <c r="X213">
        <v>90728900</v>
      </c>
      <c r="Y213">
        <f t="shared" si="6"/>
        <v>5.367639197653669</v>
      </c>
      <c r="Z213" t="s">
        <v>423</v>
      </c>
      <c r="AA213">
        <v>4558</v>
      </c>
      <c r="AB213">
        <f t="shared" si="7"/>
        <v>50.237575899189785</v>
      </c>
      <c r="AC213" t="s">
        <v>423</v>
      </c>
      <c r="AD213">
        <v>99.23997</v>
      </c>
      <c r="AE213" t="s">
        <v>423</v>
      </c>
      <c r="AF213">
        <v>10.6</v>
      </c>
      <c r="AG213" t="s">
        <v>423</v>
      </c>
      <c r="AH213">
        <v>11</v>
      </c>
    </row>
    <row r="214" spans="3:34">
      <c r="C214" t="s">
        <v>425</v>
      </c>
      <c r="D214" t="s">
        <v>426</v>
      </c>
      <c r="F214" t="s">
        <v>425</v>
      </c>
      <c r="G214" t="s">
        <v>426</v>
      </c>
      <c r="I214" t="s">
        <v>425</v>
      </c>
      <c r="K214" t="s">
        <v>425</v>
      </c>
      <c r="L214">
        <v>100</v>
      </c>
      <c r="M214" t="s">
        <v>425</v>
      </c>
      <c r="N214">
        <v>90.875439999999998</v>
      </c>
      <c r="O214" t="s">
        <v>425</v>
      </c>
      <c r="Q214" t="s">
        <v>425</v>
      </c>
      <c r="S214" t="s">
        <v>425</v>
      </c>
      <c r="U214" t="s">
        <v>425</v>
      </c>
      <c r="W214" t="s">
        <v>425</v>
      </c>
      <c r="X214">
        <v>104170</v>
      </c>
      <c r="Y214">
        <f t="shared" si="6"/>
        <v>0</v>
      </c>
      <c r="Z214" t="s">
        <v>425</v>
      </c>
      <c r="AB214">
        <f t="shared" si="7"/>
        <v>0</v>
      </c>
      <c r="AC214" t="s">
        <v>425</v>
      </c>
      <c r="AE214" t="s">
        <v>425</v>
      </c>
      <c r="AG214" t="s">
        <v>425</v>
      </c>
    </row>
    <row r="215" spans="3:34">
      <c r="C215" t="s">
        <v>427</v>
      </c>
      <c r="D215" t="s">
        <v>428</v>
      </c>
      <c r="F215" t="s">
        <v>427</v>
      </c>
      <c r="G215" t="s">
        <v>428</v>
      </c>
      <c r="H215">
        <v>4497.3055727875753</v>
      </c>
      <c r="I215" t="s">
        <v>427</v>
      </c>
      <c r="J215">
        <v>4.8305163880847886</v>
      </c>
      <c r="K215" t="s">
        <v>427</v>
      </c>
      <c r="L215">
        <v>58.4</v>
      </c>
      <c r="M215" t="s">
        <v>427</v>
      </c>
      <c r="N215">
        <v>97.697829999999996</v>
      </c>
      <c r="O215" t="s">
        <v>427</v>
      </c>
      <c r="Q215" t="s">
        <v>427</v>
      </c>
      <c r="R215">
        <v>21.141224463538801</v>
      </c>
      <c r="S215" t="s">
        <v>427</v>
      </c>
      <c r="U215" t="s">
        <v>427</v>
      </c>
      <c r="W215" t="s">
        <v>427</v>
      </c>
      <c r="X215">
        <v>4294682</v>
      </c>
      <c r="Y215">
        <f t="shared" si="6"/>
        <v>0</v>
      </c>
      <c r="Z215" t="s">
        <v>427</v>
      </c>
      <c r="AB215">
        <f t="shared" si="7"/>
        <v>0</v>
      </c>
      <c r="AC215" t="s">
        <v>427</v>
      </c>
      <c r="AD215">
        <v>93.606539999999995</v>
      </c>
      <c r="AE215" t="s">
        <v>427</v>
      </c>
      <c r="AG215" t="s">
        <v>427</v>
      </c>
    </row>
    <row r="216" spans="3:34">
      <c r="C216" t="s">
        <v>429</v>
      </c>
      <c r="D216" t="s">
        <v>430</v>
      </c>
      <c r="E216">
        <v>323.71866811769155</v>
      </c>
      <c r="F216" t="s">
        <v>429</v>
      </c>
      <c r="G216" t="s">
        <v>430</v>
      </c>
      <c r="H216">
        <v>3663.3078294712354</v>
      </c>
      <c r="I216" t="s">
        <v>429</v>
      </c>
      <c r="K216" t="s">
        <v>429</v>
      </c>
      <c r="M216" t="s">
        <v>429</v>
      </c>
      <c r="N216">
        <v>48.406709999999997</v>
      </c>
      <c r="O216" t="s">
        <v>429</v>
      </c>
      <c r="P216">
        <v>60.8</v>
      </c>
      <c r="Q216" t="s">
        <v>429</v>
      </c>
      <c r="S216" t="s">
        <v>429</v>
      </c>
      <c r="U216" t="s">
        <v>429</v>
      </c>
      <c r="V216">
        <v>29</v>
      </c>
      <c r="W216" t="s">
        <v>429</v>
      </c>
      <c r="X216">
        <v>26183676</v>
      </c>
      <c r="Y216">
        <f t="shared" si="6"/>
        <v>1.1075602982560584</v>
      </c>
      <c r="Z216" t="s">
        <v>429</v>
      </c>
      <c r="AB216">
        <f t="shared" si="7"/>
        <v>0</v>
      </c>
      <c r="AC216" t="s">
        <v>429</v>
      </c>
      <c r="AD216">
        <v>69.167590000000004</v>
      </c>
      <c r="AE216" t="s">
        <v>429</v>
      </c>
      <c r="AF216">
        <v>32.299999999999997</v>
      </c>
      <c r="AG216" t="s">
        <v>429</v>
      </c>
      <c r="AH216">
        <v>26.1</v>
      </c>
    </row>
    <row r="217" spans="3:34">
      <c r="C217" t="s">
        <v>431</v>
      </c>
      <c r="D217" t="s">
        <v>432</v>
      </c>
      <c r="E217">
        <v>631.45924796698637</v>
      </c>
      <c r="F217" t="s">
        <v>431</v>
      </c>
      <c r="G217" t="s">
        <v>432</v>
      </c>
      <c r="H217">
        <v>3623.2348786664161</v>
      </c>
      <c r="I217" t="s">
        <v>431</v>
      </c>
      <c r="J217">
        <v>9.6444536874894684</v>
      </c>
      <c r="K217" t="s">
        <v>431</v>
      </c>
      <c r="L217">
        <v>65.400000000000006</v>
      </c>
      <c r="M217" t="s">
        <v>431</v>
      </c>
      <c r="N217">
        <v>22.062560000000001</v>
      </c>
      <c r="O217" t="s">
        <v>431</v>
      </c>
      <c r="P217">
        <v>54</v>
      </c>
      <c r="Q217" t="s">
        <v>431</v>
      </c>
      <c r="S217" t="s">
        <v>431</v>
      </c>
      <c r="U217" t="s">
        <v>431</v>
      </c>
      <c r="V217">
        <v>14</v>
      </c>
      <c r="W217" t="s">
        <v>431</v>
      </c>
      <c r="X217">
        <v>15721343</v>
      </c>
      <c r="Y217">
        <f t="shared" si="6"/>
        <v>0.89050916324387808</v>
      </c>
      <c r="Z217" t="s">
        <v>431</v>
      </c>
      <c r="AB217">
        <f t="shared" si="7"/>
        <v>0</v>
      </c>
      <c r="AC217" t="s">
        <v>431</v>
      </c>
      <c r="AD217">
        <v>81.009050000000002</v>
      </c>
      <c r="AE217" t="s">
        <v>431</v>
      </c>
      <c r="AF217">
        <v>31.4</v>
      </c>
      <c r="AG217" t="s">
        <v>431</v>
      </c>
      <c r="AH217">
        <v>47.8</v>
      </c>
    </row>
    <row r="218" spans="3:34">
      <c r="C218" t="s">
        <v>433</v>
      </c>
      <c r="D218" t="s">
        <v>434</v>
      </c>
      <c r="E218">
        <v>757.53781088209143</v>
      </c>
      <c r="F218" t="s">
        <v>433</v>
      </c>
      <c r="G218" t="s">
        <v>434</v>
      </c>
      <c r="H218">
        <v>1684.2262711208496</v>
      </c>
      <c r="I218" t="s">
        <v>433</v>
      </c>
      <c r="J218">
        <v>12.001759788825339</v>
      </c>
      <c r="K218" t="s">
        <v>433</v>
      </c>
      <c r="L218">
        <v>76.900000000000006</v>
      </c>
      <c r="M218" t="s">
        <v>433</v>
      </c>
      <c r="N218">
        <v>40.462560000000003</v>
      </c>
      <c r="O218" t="s">
        <v>433</v>
      </c>
      <c r="P218">
        <v>25.1</v>
      </c>
      <c r="Q218" t="s">
        <v>433</v>
      </c>
      <c r="R218">
        <v>5.2965733190505402</v>
      </c>
      <c r="S218" t="s">
        <v>433</v>
      </c>
      <c r="U218" t="s">
        <v>433</v>
      </c>
      <c r="W218" t="s">
        <v>433</v>
      </c>
      <c r="X218">
        <v>15245855</v>
      </c>
      <c r="Y218">
        <f t="shared" si="6"/>
        <v>0</v>
      </c>
      <c r="Z218" t="s">
        <v>433</v>
      </c>
      <c r="AB218">
        <f t="shared" si="7"/>
        <v>0</v>
      </c>
      <c r="AC218" t="s">
        <v>433</v>
      </c>
      <c r="AE218" t="s">
        <v>433</v>
      </c>
      <c r="AF218">
        <v>33.5</v>
      </c>
      <c r="AG218" t="s">
        <v>433</v>
      </c>
      <c r="AH218">
        <v>33.4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C3:O220"/>
  <sheetViews>
    <sheetView workbookViewId="0">
      <selection activeCell="C3" sqref="C3"/>
    </sheetView>
  </sheetViews>
  <sheetFormatPr defaultRowHeight="15"/>
  <sheetData>
    <row r="3" spans="3:15">
      <c r="C3" t="s">
        <v>2</v>
      </c>
      <c r="F3" t="s">
        <v>464</v>
      </c>
    </row>
    <row r="4" spans="3:15">
      <c r="C4" t="s">
        <v>3</v>
      </c>
      <c r="F4" t="s">
        <v>465</v>
      </c>
    </row>
    <row r="5" spans="3:15">
      <c r="C5" t="s">
        <v>355</v>
      </c>
      <c r="D5" t="s">
        <v>356</v>
      </c>
      <c r="E5">
        <v>59.120065724854868</v>
      </c>
      <c r="F5" t="s">
        <v>355</v>
      </c>
      <c r="J5" t="s">
        <v>678</v>
      </c>
      <c r="M5" t="s">
        <v>678</v>
      </c>
    </row>
    <row r="6" spans="3:15" ht="15.75" thickBot="1">
      <c r="C6" t="s">
        <v>283</v>
      </c>
      <c r="D6" t="s">
        <v>284</v>
      </c>
      <c r="E6">
        <v>152.47180612437708</v>
      </c>
      <c r="F6" t="s">
        <v>283</v>
      </c>
      <c r="G6">
        <v>76.3</v>
      </c>
    </row>
    <row r="7" spans="3:15">
      <c r="C7" t="s">
        <v>124</v>
      </c>
      <c r="D7" t="s">
        <v>125</v>
      </c>
      <c r="E7">
        <v>163.87394315142922</v>
      </c>
      <c r="F7" t="s">
        <v>124</v>
      </c>
      <c r="J7" s="5"/>
      <c r="K7" s="6" t="s">
        <v>692</v>
      </c>
      <c r="L7" s="6" t="s">
        <v>693</v>
      </c>
      <c r="M7" s="6" t="s">
        <v>441</v>
      </c>
      <c r="N7" s="5" t="s">
        <v>679</v>
      </c>
      <c r="O7" s="5" t="s">
        <v>680</v>
      </c>
    </row>
    <row r="8" spans="3:15">
      <c r="C8" t="s">
        <v>32</v>
      </c>
      <c r="D8" t="s">
        <v>33</v>
      </c>
      <c r="E8">
        <v>215.51671949968832</v>
      </c>
      <c r="F8" t="s">
        <v>32</v>
      </c>
      <c r="G8">
        <v>52.3</v>
      </c>
      <c r="J8" s="3" t="s">
        <v>681</v>
      </c>
      <c r="K8" s="3">
        <v>30.438461538461539</v>
      </c>
      <c r="L8" s="3">
        <v>21.715384615384615</v>
      </c>
      <c r="M8" s="3">
        <v>10.308333333333334</v>
      </c>
      <c r="O8" s="3">
        <v>21.715384615384615</v>
      </c>
    </row>
    <row r="9" spans="3:15">
      <c r="C9" t="s">
        <v>333</v>
      </c>
      <c r="D9" t="s">
        <v>334</v>
      </c>
      <c r="E9">
        <v>261.00416980725959</v>
      </c>
      <c r="F9" t="s">
        <v>333</v>
      </c>
      <c r="G9">
        <v>29.8</v>
      </c>
      <c r="J9" s="3" t="s">
        <v>682</v>
      </c>
      <c r="K9" s="3">
        <v>307.70756410256399</v>
      </c>
      <c r="L9" s="3">
        <v>177.48141025641007</v>
      </c>
      <c r="M9" s="3">
        <v>76.015378787878731</v>
      </c>
      <c r="O9" s="3">
        <v>177.48141025641007</v>
      </c>
    </row>
    <row r="10" spans="3:15">
      <c r="C10" t="s">
        <v>90</v>
      </c>
      <c r="D10" t="s">
        <v>91</v>
      </c>
      <c r="E10">
        <v>292.26432573072481</v>
      </c>
      <c r="F10" t="s">
        <v>90</v>
      </c>
      <c r="J10" s="3" t="s">
        <v>683</v>
      </c>
      <c r="K10" s="3">
        <v>13</v>
      </c>
      <c r="L10" s="3">
        <v>13</v>
      </c>
      <c r="M10" s="3">
        <v>12</v>
      </c>
      <c r="O10" s="3">
        <v>13</v>
      </c>
    </row>
    <row r="11" spans="3:15">
      <c r="C11" t="s">
        <v>381</v>
      </c>
      <c r="D11" t="s">
        <v>382</v>
      </c>
      <c r="E11">
        <v>302.73090353498208</v>
      </c>
      <c r="F11" t="s">
        <v>381</v>
      </c>
      <c r="G11">
        <v>11.6</v>
      </c>
      <c r="J11" s="3" t="s">
        <v>684</v>
      </c>
      <c r="K11" s="3">
        <v>0</v>
      </c>
      <c r="L11" s="3"/>
      <c r="M11" s="3">
        <v>0</v>
      </c>
      <c r="O11" s="3"/>
    </row>
    <row r="12" spans="3:15">
      <c r="C12" t="s">
        <v>269</v>
      </c>
      <c r="D12" t="s">
        <v>270</v>
      </c>
      <c r="E12">
        <v>312.75604864269053</v>
      </c>
      <c r="F12" t="s">
        <v>269</v>
      </c>
      <c r="J12" s="3" t="s">
        <v>685</v>
      </c>
      <c r="K12" s="3">
        <v>22</v>
      </c>
      <c r="L12" s="3"/>
      <c r="M12" s="3">
        <v>21</v>
      </c>
      <c r="O12" s="3"/>
    </row>
    <row r="13" spans="3:15">
      <c r="C13" t="s">
        <v>429</v>
      </c>
      <c r="D13" t="s">
        <v>430</v>
      </c>
      <c r="E13">
        <v>323.71866811769155</v>
      </c>
      <c r="F13" t="s">
        <v>429</v>
      </c>
      <c r="G13">
        <v>32.299999999999997</v>
      </c>
      <c r="J13" s="3" t="s">
        <v>686</v>
      </c>
      <c r="K13" s="3">
        <v>1.427860951264029</v>
      </c>
      <c r="L13" s="3"/>
      <c r="M13" s="3">
        <v>-2.5515216055657244</v>
      </c>
      <c r="O13" s="3"/>
    </row>
    <row r="14" spans="3:15">
      <c r="C14" t="s">
        <v>68</v>
      </c>
      <c r="D14" t="s">
        <v>69</v>
      </c>
      <c r="E14">
        <v>330.71293960884361</v>
      </c>
      <c r="F14" t="s">
        <v>68</v>
      </c>
      <c r="J14" s="3" t="s">
        <v>687</v>
      </c>
      <c r="K14" s="3">
        <v>8.3687160383460246E-2</v>
      </c>
      <c r="L14" s="3"/>
      <c r="M14" s="3">
        <v>9.2910223001202129E-3</v>
      </c>
      <c r="O14" s="3"/>
    </row>
    <row r="15" spans="3:15">
      <c r="C15" t="s">
        <v>148</v>
      </c>
      <c r="D15" t="s">
        <v>149</v>
      </c>
      <c r="E15">
        <v>343.61277172002053</v>
      </c>
      <c r="F15" t="s">
        <v>148</v>
      </c>
      <c r="J15" s="3" t="s">
        <v>688</v>
      </c>
      <c r="K15" s="3">
        <v>1.7171443354398259</v>
      </c>
      <c r="L15" s="3"/>
      <c r="M15" s="3">
        <v>1.7207428714853461</v>
      </c>
      <c r="O15" s="3"/>
    </row>
    <row r="16" spans="3:15">
      <c r="C16" t="s">
        <v>273</v>
      </c>
      <c r="D16" t="s">
        <v>274</v>
      </c>
      <c r="E16">
        <v>369.67914582014623</v>
      </c>
      <c r="F16" t="s">
        <v>273</v>
      </c>
      <c r="G16">
        <v>36.6</v>
      </c>
      <c r="J16" s="3" t="s">
        <v>689</v>
      </c>
      <c r="K16" s="3">
        <v>0.16737432076692049</v>
      </c>
      <c r="L16" s="3"/>
      <c r="M16" s="3">
        <v>1.8582044600240426E-2</v>
      </c>
      <c r="O16" s="3"/>
    </row>
    <row r="17" spans="3:15" ht="15.75" thickBot="1">
      <c r="C17" t="s">
        <v>369</v>
      </c>
      <c r="D17" t="s">
        <v>370</v>
      </c>
      <c r="E17">
        <v>374.77368288978602</v>
      </c>
      <c r="F17" t="s">
        <v>369</v>
      </c>
      <c r="J17" s="4" t="s">
        <v>690</v>
      </c>
      <c r="K17" s="4">
        <v>2.0738730583156064</v>
      </c>
      <c r="L17" s="4"/>
      <c r="M17" s="4">
        <v>2.0796138370827224</v>
      </c>
      <c r="O17" s="4"/>
    </row>
    <row r="18" spans="3:15">
      <c r="C18" t="s">
        <v>166</v>
      </c>
      <c r="D18" t="s">
        <v>167</v>
      </c>
      <c r="E18">
        <v>393.15915093197373</v>
      </c>
      <c r="F18" t="s">
        <v>166</v>
      </c>
      <c r="G18">
        <v>17.5</v>
      </c>
    </row>
    <row r="19" spans="3:15">
      <c r="C19" t="s">
        <v>42</v>
      </c>
      <c r="D19" t="s">
        <v>43</v>
      </c>
      <c r="E19">
        <v>393.38381466334027</v>
      </c>
      <c r="F19" t="s">
        <v>42</v>
      </c>
      <c r="G19">
        <v>31.9</v>
      </c>
      <c r="K19" t="str">
        <f>K7</f>
        <v>&lt;500</v>
      </c>
      <c r="L19" t="str">
        <f t="shared" ref="L19:M19" si="0">L7</f>
        <v>500-1000</v>
      </c>
      <c r="M19" t="str">
        <f t="shared" si="0"/>
        <v>&gt;1000</v>
      </c>
    </row>
    <row r="20" spans="3:15">
      <c r="C20" t="s">
        <v>66</v>
      </c>
      <c r="D20" t="s">
        <v>67</v>
      </c>
      <c r="E20">
        <v>396.17373378525963</v>
      </c>
      <c r="F20" t="s">
        <v>66</v>
      </c>
      <c r="G20">
        <v>18.5</v>
      </c>
      <c r="K20">
        <f t="shared" ref="K20" si="1">K8</f>
        <v>30.438461538461539</v>
      </c>
      <c r="L20">
        <f t="shared" ref="L20:M20" si="2">L8</f>
        <v>21.715384615384615</v>
      </c>
      <c r="M20">
        <f t="shared" si="2"/>
        <v>10.308333333333334</v>
      </c>
    </row>
    <row r="21" spans="3:15">
      <c r="C21" t="s">
        <v>267</v>
      </c>
      <c r="D21" t="s">
        <v>268</v>
      </c>
      <c r="E21">
        <v>407.37241368366409</v>
      </c>
      <c r="F21" t="s">
        <v>267</v>
      </c>
      <c r="K21">
        <f>K9^0.5</f>
        <v>17.541595255351321</v>
      </c>
      <c r="L21">
        <f t="shared" ref="L21:M21" si="3">L9^0.5</f>
        <v>13.322214915561529</v>
      </c>
      <c r="M21">
        <f t="shared" si="3"/>
        <v>8.7186798764422324</v>
      </c>
    </row>
    <row r="22" spans="3:15">
      <c r="C22" t="s">
        <v>309</v>
      </c>
      <c r="D22" t="s">
        <v>310</v>
      </c>
      <c r="E22">
        <v>457.13196522318628</v>
      </c>
      <c r="F22" t="s">
        <v>309</v>
      </c>
      <c r="G22">
        <v>15</v>
      </c>
    </row>
    <row r="23" spans="3:15">
      <c r="C23" t="s">
        <v>389</v>
      </c>
      <c r="D23" t="s">
        <v>390</v>
      </c>
      <c r="E23">
        <v>462.57280746989449</v>
      </c>
      <c r="F23" t="s">
        <v>389</v>
      </c>
      <c r="G23">
        <v>21.8</v>
      </c>
    </row>
    <row r="24" spans="3:15">
      <c r="C24" t="s">
        <v>383</v>
      </c>
      <c r="D24" t="s">
        <v>384</v>
      </c>
      <c r="E24">
        <v>469.73362140750442</v>
      </c>
      <c r="F24" t="s">
        <v>383</v>
      </c>
      <c r="G24">
        <v>31.1</v>
      </c>
    </row>
    <row r="25" spans="3:15">
      <c r="C25" t="s">
        <v>297</v>
      </c>
      <c r="D25" t="s">
        <v>298</v>
      </c>
      <c r="E25">
        <v>474.86080643692344</v>
      </c>
      <c r="F25" t="s">
        <v>297</v>
      </c>
      <c r="G25">
        <v>21</v>
      </c>
    </row>
    <row r="26" spans="3:15">
      <c r="C26" t="s">
        <v>359</v>
      </c>
      <c r="D26" t="s">
        <v>360</v>
      </c>
      <c r="E26">
        <v>487.52053063802902</v>
      </c>
      <c r="F26" t="s">
        <v>359</v>
      </c>
    </row>
    <row r="27" spans="3:15">
      <c r="C27" t="s">
        <v>200</v>
      </c>
      <c r="D27" t="s">
        <v>201</v>
      </c>
      <c r="E27">
        <v>491.74534863013497</v>
      </c>
      <c r="F27" t="s">
        <v>200</v>
      </c>
    </row>
    <row r="28" spans="3:15">
      <c r="C28" t="s">
        <v>128</v>
      </c>
      <c r="D28" t="s">
        <v>129</v>
      </c>
      <c r="E28">
        <v>506.97529972332222</v>
      </c>
      <c r="F28" t="s">
        <v>128</v>
      </c>
    </row>
    <row r="29" spans="3:15">
      <c r="C29" t="s">
        <v>92</v>
      </c>
      <c r="D29" t="s">
        <v>93</v>
      </c>
      <c r="E29">
        <v>555.78797606190165</v>
      </c>
      <c r="F29" t="s">
        <v>92</v>
      </c>
      <c r="G29">
        <v>32.6</v>
      </c>
    </row>
    <row r="30" spans="3:15">
      <c r="C30" t="s">
        <v>265</v>
      </c>
      <c r="D30" t="s">
        <v>266</v>
      </c>
      <c r="E30">
        <v>564.38956800060851</v>
      </c>
      <c r="F30" t="s">
        <v>265</v>
      </c>
    </row>
    <row r="31" spans="3:15">
      <c r="C31" t="s">
        <v>204</v>
      </c>
      <c r="D31" t="s">
        <v>205</v>
      </c>
      <c r="E31">
        <v>580.56106464950483</v>
      </c>
      <c r="F31" t="s">
        <v>204</v>
      </c>
    </row>
    <row r="32" spans="3:15">
      <c r="C32" t="s">
        <v>379</v>
      </c>
      <c r="D32" t="s">
        <v>380</v>
      </c>
      <c r="E32">
        <v>592.49410780417929</v>
      </c>
      <c r="F32" t="s">
        <v>379</v>
      </c>
    </row>
    <row r="33" spans="3:7">
      <c r="C33" t="s">
        <v>281</v>
      </c>
      <c r="D33" t="s">
        <v>282</v>
      </c>
      <c r="E33">
        <v>593.66820695345803</v>
      </c>
      <c r="F33" t="s">
        <v>281</v>
      </c>
    </row>
    <row r="34" spans="3:7">
      <c r="C34" t="s">
        <v>96</v>
      </c>
      <c r="D34" t="s">
        <v>97</v>
      </c>
      <c r="E34">
        <v>605.28611644634827</v>
      </c>
      <c r="F34" t="s">
        <v>96</v>
      </c>
      <c r="G34">
        <v>33.200000000000003</v>
      </c>
    </row>
    <row r="35" spans="3:7">
      <c r="C35" t="s">
        <v>176</v>
      </c>
      <c r="D35" t="s">
        <v>177</v>
      </c>
      <c r="E35">
        <v>606.05381587854367</v>
      </c>
      <c r="F35" t="s">
        <v>176</v>
      </c>
    </row>
    <row r="36" spans="3:7">
      <c r="C36" t="s">
        <v>431</v>
      </c>
      <c r="D36" t="s">
        <v>432</v>
      </c>
      <c r="E36">
        <v>631.45924796698637</v>
      </c>
      <c r="F36" t="s">
        <v>431</v>
      </c>
      <c r="G36">
        <v>31.4</v>
      </c>
    </row>
    <row r="37" spans="3:7">
      <c r="C37" t="s">
        <v>12</v>
      </c>
      <c r="D37" t="s">
        <v>13</v>
      </c>
      <c r="E37">
        <v>654.90548059932269</v>
      </c>
      <c r="F37" t="s">
        <v>12</v>
      </c>
    </row>
    <row r="38" spans="3:7">
      <c r="C38" t="s">
        <v>168</v>
      </c>
      <c r="D38" t="s">
        <v>169</v>
      </c>
      <c r="E38">
        <v>662.43558622759747</v>
      </c>
      <c r="F38" t="s">
        <v>168</v>
      </c>
      <c r="G38">
        <v>33.6</v>
      </c>
    </row>
    <row r="39" spans="3:7">
      <c r="C39" t="s">
        <v>423</v>
      </c>
      <c r="D39" t="s">
        <v>424</v>
      </c>
      <c r="E39">
        <v>667.64646639074408</v>
      </c>
      <c r="F39" t="s">
        <v>423</v>
      </c>
      <c r="G39">
        <v>10.6</v>
      </c>
    </row>
    <row r="40" spans="3:7">
      <c r="C40" t="s">
        <v>86</v>
      </c>
      <c r="D40" t="s">
        <v>87</v>
      </c>
      <c r="E40">
        <v>668.50412599810443</v>
      </c>
      <c r="F40" t="s">
        <v>86</v>
      </c>
    </row>
    <row r="41" spans="3:7">
      <c r="C41" t="s">
        <v>212</v>
      </c>
      <c r="D41" t="s">
        <v>213</v>
      </c>
      <c r="E41">
        <v>690.40125183579266</v>
      </c>
      <c r="F41" t="s">
        <v>212</v>
      </c>
      <c r="G41">
        <v>7.8</v>
      </c>
    </row>
    <row r="42" spans="3:7">
      <c r="C42" t="s">
        <v>120</v>
      </c>
      <c r="D42" t="s">
        <v>121</v>
      </c>
      <c r="E42">
        <v>693.4434919348322</v>
      </c>
      <c r="F42" t="s">
        <v>120</v>
      </c>
    </row>
    <row r="43" spans="3:7">
      <c r="C43" t="s">
        <v>307</v>
      </c>
      <c r="D43" t="s">
        <v>308</v>
      </c>
      <c r="E43">
        <v>708.33065465624748</v>
      </c>
      <c r="F43" t="s">
        <v>307</v>
      </c>
      <c r="G43">
        <v>19.100000000000001</v>
      </c>
    </row>
    <row r="44" spans="3:7">
      <c r="C44" t="s">
        <v>114</v>
      </c>
      <c r="D44" t="s">
        <v>115</v>
      </c>
      <c r="E44">
        <v>731.31316255516754</v>
      </c>
      <c r="F44" t="s">
        <v>114</v>
      </c>
    </row>
    <row r="45" spans="3:7">
      <c r="C45" t="s">
        <v>271</v>
      </c>
      <c r="D45" t="s">
        <v>272</v>
      </c>
      <c r="E45">
        <v>742.3471996836264</v>
      </c>
      <c r="F45" t="s">
        <v>271</v>
      </c>
      <c r="G45">
        <v>6.9</v>
      </c>
    </row>
    <row r="46" spans="3:7">
      <c r="C46" t="s">
        <v>433</v>
      </c>
      <c r="D46" t="s">
        <v>434</v>
      </c>
      <c r="E46">
        <v>757.53781088209143</v>
      </c>
      <c r="F46" t="s">
        <v>433</v>
      </c>
      <c r="G46">
        <v>33.5</v>
      </c>
    </row>
    <row r="47" spans="3:7">
      <c r="C47" t="s">
        <v>305</v>
      </c>
      <c r="D47" t="s">
        <v>306</v>
      </c>
      <c r="E47">
        <v>764.13747749846152</v>
      </c>
      <c r="F47" t="s">
        <v>305</v>
      </c>
    </row>
    <row r="48" spans="3:7">
      <c r="C48" t="s">
        <v>158</v>
      </c>
      <c r="D48" t="s">
        <v>159</v>
      </c>
      <c r="E48">
        <v>767.64743502766237</v>
      </c>
      <c r="F48" t="s">
        <v>158</v>
      </c>
    </row>
    <row r="49" spans="3:7">
      <c r="C49" t="s">
        <v>285</v>
      </c>
      <c r="D49" t="s">
        <v>286</v>
      </c>
      <c r="E49">
        <v>773.02116903559636</v>
      </c>
      <c r="F49" t="s">
        <v>285</v>
      </c>
      <c r="G49">
        <v>42.8</v>
      </c>
    </row>
    <row r="50" spans="3:7">
      <c r="C50" t="s">
        <v>48</v>
      </c>
      <c r="D50" t="s">
        <v>49</v>
      </c>
      <c r="E50">
        <v>785.51703852650564</v>
      </c>
      <c r="F50" t="s">
        <v>48</v>
      </c>
    </row>
    <row r="51" spans="3:7">
      <c r="C51" t="s">
        <v>4</v>
      </c>
      <c r="D51" t="s">
        <v>5</v>
      </c>
      <c r="E51">
        <v>800.37144081900601</v>
      </c>
      <c r="F51" t="s">
        <v>4</v>
      </c>
    </row>
    <row r="52" spans="3:7">
      <c r="C52" t="s">
        <v>178</v>
      </c>
      <c r="D52" t="s">
        <v>179</v>
      </c>
      <c r="E52">
        <v>850.24891880899429</v>
      </c>
      <c r="F52" t="s">
        <v>178</v>
      </c>
      <c r="G52">
        <v>17</v>
      </c>
    </row>
    <row r="53" spans="3:7">
      <c r="C53" t="s">
        <v>257</v>
      </c>
      <c r="D53" t="s">
        <v>258</v>
      </c>
      <c r="E53">
        <v>862.6581606186312</v>
      </c>
      <c r="F53" t="s">
        <v>257</v>
      </c>
      <c r="G53">
        <v>12.2</v>
      </c>
    </row>
    <row r="54" spans="3:7">
      <c r="C54" t="s">
        <v>118</v>
      </c>
      <c r="D54" t="s">
        <v>119</v>
      </c>
      <c r="E54">
        <v>884.9922333678777</v>
      </c>
      <c r="F54" t="s">
        <v>118</v>
      </c>
    </row>
    <row r="55" spans="3:7">
      <c r="C55" t="s">
        <v>395</v>
      </c>
      <c r="D55" t="s">
        <v>396</v>
      </c>
      <c r="E55">
        <v>956.47719652780972</v>
      </c>
      <c r="F55" t="s">
        <v>395</v>
      </c>
      <c r="G55">
        <v>1.6</v>
      </c>
    </row>
    <row r="56" spans="3:7">
      <c r="C56" t="s">
        <v>18</v>
      </c>
      <c r="D56" t="s">
        <v>19</v>
      </c>
      <c r="E56">
        <v>969.30979028083755</v>
      </c>
      <c r="F56" t="s">
        <v>18</v>
      </c>
    </row>
    <row r="57" spans="3:7">
      <c r="C57" t="s">
        <v>116</v>
      </c>
      <c r="D57" t="s">
        <v>117</v>
      </c>
      <c r="E57">
        <v>979.75476128692151</v>
      </c>
      <c r="F57" t="s">
        <v>116</v>
      </c>
    </row>
    <row r="58" spans="3:7">
      <c r="C58" t="s">
        <v>94</v>
      </c>
      <c r="D58" t="s">
        <v>95</v>
      </c>
      <c r="E58">
        <v>1029.00349372869</v>
      </c>
      <c r="F58" t="s">
        <v>94</v>
      </c>
    </row>
    <row r="59" spans="3:7">
      <c r="C59" t="s">
        <v>100</v>
      </c>
      <c r="D59" t="s">
        <v>101</v>
      </c>
      <c r="E59">
        <v>1030.8806904815444</v>
      </c>
      <c r="F59" t="s">
        <v>100</v>
      </c>
    </row>
    <row r="60" spans="3:7">
      <c r="C60" t="s">
        <v>144</v>
      </c>
      <c r="D60" t="s">
        <v>145</v>
      </c>
      <c r="E60">
        <v>1032.1461864406781</v>
      </c>
      <c r="F60" t="s">
        <v>144</v>
      </c>
    </row>
    <row r="61" spans="3:7">
      <c r="C61" t="s">
        <v>301</v>
      </c>
      <c r="D61" t="s">
        <v>302</v>
      </c>
      <c r="E61">
        <v>1057.4800896448812</v>
      </c>
      <c r="F61" t="s">
        <v>301</v>
      </c>
      <c r="G61">
        <v>26.4</v>
      </c>
    </row>
    <row r="62" spans="3:7">
      <c r="C62" t="s">
        <v>192</v>
      </c>
      <c r="D62" t="s">
        <v>193</v>
      </c>
      <c r="E62">
        <v>1083.6241913839219</v>
      </c>
      <c r="F62" t="s">
        <v>192</v>
      </c>
    </row>
    <row r="63" spans="3:7">
      <c r="C63" t="s">
        <v>252</v>
      </c>
      <c r="D63" t="s">
        <v>253</v>
      </c>
      <c r="E63">
        <v>1094.725869640004</v>
      </c>
      <c r="F63" t="s">
        <v>252</v>
      </c>
    </row>
    <row r="64" spans="3:7">
      <c r="C64" t="s">
        <v>52</v>
      </c>
      <c r="D64" t="s">
        <v>53</v>
      </c>
      <c r="E64">
        <v>1098.3588405291039</v>
      </c>
      <c r="F64" t="s">
        <v>52</v>
      </c>
    </row>
    <row r="65" spans="3:7">
      <c r="C65" t="s">
        <v>196</v>
      </c>
      <c r="D65" t="s">
        <v>197</v>
      </c>
      <c r="E65">
        <v>1196.1924148606811</v>
      </c>
      <c r="F65" t="s">
        <v>196</v>
      </c>
      <c r="G65">
        <v>8.4</v>
      </c>
    </row>
    <row r="66" spans="3:7">
      <c r="C66" t="s">
        <v>6</v>
      </c>
      <c r="D66" t="s">
        <v>7</v>
      </c>
      <c r="E66">
        <v>1245.9921906210197</v>
      </c>
      <c r="F66" t="s">
        <v>6</v>
      </c>
      <c r="G66">
        <v>2.5</v>
      </c>
    </row>
    <row r="67" spans="3:7">
      <c r="C67" t="s">
        <v>208</v>
      </c>
      <c r="D67" t="s">
        <v>209</v>
      </c>
      <c r="E67">
        <v>1296.6959772115874</v>
      </c>
      <c r="F67" t="s">
        <v>208</v>
      </c>
    </row>
    <row r="68" spans="3:7">
      <c r="C68" t="s">
        <v>234</v>
      </c>
      <c r="D68" t="s">
        <v>235</v>
      </c>
      <c r="E68">
        <v>1349.4750169236536</v>
      </c>
      <c r="F68" t="s">
        <v>234</v>
      </c>
    </row>
    <row r="69" spans="3:7">
      <c r="C69" t="s">
        <v>415</v>
      </c>
      <c r="D69" t="s">
        <v>416</v>
      </c>
      <c r="E69">
        <v>1350.5119911595439</v>
      </c>
      <c r="F69" t="s">
        <v>415</v>
      </c>
    </row>
    <row r="70" spans="3:7">
      <c r="C70" t="s">
        <v>417</v>
      </c>
      <c r="D70" t="s">
        <v>418</v>
      </c>
      <c r="E70">
        <v>1419.4777669029734</v>
      </c>
      <c r="F70" t="s">
        <v>417</v>
      </c>
    </row>
    <row r="71" spans="3:7">
      <c r="C71" t="s">
        <v>140</v>
      </c>
      <c r="D71" t="s">
        <v>141</v>
      </c>
      <c r="E71">
        <v>1434.9135426342639</v>
      </c>
      <c r="F71" t="s">
        <v>140</v>
      </c>
      <c r="G71">
        <v>21.9</v>
      </c>
    </row>
    <row r="72" spans="3:7">
      <c r="C72" t="s">
        <v>54</v>
      </c>
      <c r="D72" t="s">
        <v>55</v>
      </c>
      <c r="E72">
        <v>1437.7959891652858</v>
      </c>
      <c r="F72" t="s">
        <v>54</v>
      </c>
    </row>
    <row r="73" spans="3:7">
      <c r="C73" t="s">
        <v>26</v>
      </c>
      <c r="D73" t="s">
        <v>27</v>
      </c>
      <c r="E73">
        <v>1474.003432800587</v>
      </c>
      <c r="F73" t="s">
        <v>26</v>
      </c>
    </row>
    <row r="74" spans="3:7">
      <c r="C74" t="s">
        <v>182</v>
      </c>
      <c r="D74" t="s">
        <v>183</v>
      </c>
      <c r="E74">
        <v>1480.7606023258074</v>
      </c>
      <c r="F74" t="s">
        <v>182</v>
      </c>
    </row>
    <row r="75" spans="3:7">
      <c r="C75" t="s">
        <v>254</v>
      </c>
      <c r="D75" t="s">
        <v>255</v>
      </c>
      <c r="E75">
        <v>1545.7754526464819</v>
      </c>
      <c r="F75" t="s">
        <v>254</v>
      </c>
    </row>
    <row r="76" spans="3:7">
      <c r="C76" t="s">
        <v>397</v>
      </c>
      <c r="D76" t="s">
        <v>398</v>
      </c>
      <c r="E76">
        <v>1552.9242008973658</v>
      </c>
      <c r="F76" t="s">
        <v>397</v>
      </c>
      <c r="G76">
        <v>14.7</v>
      </c>
    </row>
    <row r="77" spans="3:7">
      <c r="C77" t="s">
        <v>218</v>
      </c>
      <c r="D77" t="s">
        <v>219</v>
      </c>
      <c r="E77">
        <v>1573.3186927248132</v>
      </c>
      <c r="F77" t="s">
        <v>218</v>
      </c>
    </row>
    <row r="78" spans="3:7">
      <c r="C78" t="s">
        <v>319</v>
      </c>
      <c r="D78" t="s">
        <v>320</v>
      </c>
      <c r="E78">
        <v>1592.1314944139706</v>
      </c>
      <c r="F78" t="s">
        <v>319</v>
      </c>
    </row>
    <row r="79" spans="3:7">
      <c r="C79" t="s">
        <v>263</v>
      </c>
      <c r="D79" t="s">
        <v>264</v>
      </c>
      <c r="E79">
        <v>1651.2998082764682</v>
      </c>
      <c r="F79" t="s">
        <v>263</v>
      </c>
      <c r="G79">
        <v>4.5</v>
      </c>
    </row>
    <row r="80" spans="3:7">
      <c r="C80" t="s">
        <v>50</v>
      </c>
      <c r="D80" t="s">
        <v>51</v>
      </c>
      <c r="E80">
        <v>1687.9686928293806</v>
      </c>
      <c r="F80" t="s">
        <v>50</v>
      </c>
      <c r="G80">
        <v>3.5</v>
      </c>
    </row>
    <row r="81" spans="3:7">
      <c r="C81" t="s">
        <v>104</v>
      </c>
      <c r="D81" t="s">
        <v>105</v>
      </c>
      <c r="E81">
        <v>1691.1028930006692</v>
      </c>
      <c r="F81" t="s">
        <v>104</v>
      </c>
    </row>
    <row r="82" spans="3:7">
      <c r="C82" t="s">
        <v>246</v>
      </c>
      <c r="D82" t="s">
        <v>247</v>
      </c>
      <c r="E82">
        <v>1734.5963616093575</v>
      </c>
      <c r="F82" t="s">
        <v>246</v>
      </c>
    </row>
    <row r="83" spans="3:7">
      <c r="C83" t="s">
        <v>98</v>
      </c>
      <c r="D83" t="s">
        <v>99</v>
      </c>
      <c r="E83">
        <v>1813.9311871708671</v>
      </c>
      <c r="F83" t="s">
        <v>98</v>
      </c>
    </row>
    <row r="84" spans="3:7">
      <c r="C84" t="s">
        <v>261</v>
      </c>
      <c r="D84" t="s">
        <v>262</v>
      </c>
      <c r="E84">
        <v>1826.4568718098305</v>
      </c>
      <c r="F84" t="s">
        <v>261</v>
      </c>
    </row>
    <row r="85" spans="3:7">
      <c r="C85" t="s">
        <v>16</v>
      </c>
      <c r="D85" t="s">
        <v>17</v>
      </c>
      <c r="E85">
        <v>1894.6178719302022</v>
      </c>
      <c r="F85" t="s">
        <v>16</v>
      </c>
    </row>
    <row r="86" spans="3:7">
      <c r="C86" t="s">
        <v>170</v>
      </c>
      <c r="D86" t="s">
        <v>171</v>
      </c>
      <c r="E86">
        <v>1938.3607652173914</v>
      </c>
      <c r="F86" t="s">
        <v>170</v>
      </c>
    </row>
    <row r="87" spans="3:7">
      <c r="C87" t="s">
        <v>385</v>
      </c>
      <c r="D87" t="s">
        <v>386</v>
      </c>
      <c r="E87">
        <v>1987.5759031440432</v>
      </c>
      <c r="F87" t="s">
        <v>385</v>
      </c>
      <c r="G87">
        <v>22.1</v>
      </c>
    </row>
    <row r="88" spans="3:7">
      <c r="C88" t="s">
        <v>335</v>
      </c>
      <c r="D88" t="s">
        <v>336</v>
      </c>
      <c r="E88">
        <v>2078.4901785729239</v>
      </c>
      <c r="F88" t="s">
        <v>335</v>
      </c>
      <c r="G88">
        <v>3.2</v>
      </c>
    </row>
    <row r="89" spans="3:7">
      <c r="C89" t="s">
        <v>313</v>
      </c>
      <c r="D89" t="s">
        <v>314</v>
      </c>
      <c r="E89">
        <v>2082.8102296052662</v>
      </c>
      <c r="F89" t="s">
        <v>313</v>
      </c>
    </row>
    <row r="90" spans="3:7">
      <c r="C90" t="s">
        <v>150</v>
      </c>
      <c r="D90" t="s">
        <v>151</v>
      </c>
      <c r="E90">
        <v>2134.1043961671144</v>
      </c>
      <c r="F90" t="s">
        <v>150</v>
      </c>
    </row>
    <row r="91" spans="3:7">
      <c r="C91" t="s">
        <v>216</v>
      </c>
      <c r="D91" t="s">
        <v>217</v>
      </c>
      <c r="E91">
        <v>2159.237561281238</v>
      </c>
      <c r="F91" t="s">
        <v>216</v>
      </c>
    </row>
    <row r="92" spans="3:7">
      <c r="C92" t="s">
        <v>82</v>
      </c>
      <c r="D92" t="s">
        <v>83</v>
      </c>
      <c r="E92">
        <v>2201.1756142653385</v>
      </c>
      <c r="F92" t="s">
        <v>82</v>
      </c>
    </row>
    <row r="93" spans="3:7">
      <c r="C93" t="s">
        <v>84</v>
      </c>
      <c r="D93" t="s">
        <v>85</v>
      </c>
      <c r="E93">
        <v>2226.2698706331316</v>
      </c>
      <c r="F93" t="s">
        <v>84</v>
      </c>
    </row>
    <row r="94" spans="3:7">
      <c r="C94" t="s">
        <v>421</v>
      </c>
      <c r="D94" t="s">
        <v>422</v>
      </c>
      <c r="E94">
        <v>2271.1875345673452</v>
      </c>
      <c r="F94" t="s">
        <v>421</v>
      </c>
    </row>
    <row r="95" spans="3:7">
      <c r="C95" t="s">
        <v>172</v>
      </c>
      <c r="D95" t="s">
        <v>173</v>
      </c>
      <c r="E95">
        <v>2280.3851216435892</v>
      </c>
      <c r="F95" t="s">
        <v>172</v>
      </c>
    </row>
    <row r="96" spans="3:7">
      <c r="C96" t="s">
        <v>58</v>
      </c>
      <c r="D96" t="s">
        <v>59</v>
      </c>
      <c r="E96">
        <v>2327.4365237164175</v>
      </c>
      <c r="F96" t="s">
        <v>58</v>
      </c>
    </row>
    <row r="97" spans="3:7">
      <c r="C97" t="s">
        <v>228</v>
      </c>
      <c r="D97" t="s">
        <v>229</v>
      </c>
      <c r="E97">
        <v>2356.6450022297818</v>
      </c>
      <c r="F97" t="s">
        <v>228</v>
      </c>
    </row>
    <row r="98" spans="3:7">
      <c r="C98" t="s">
        <v>357</v>
      </c>
      <c r="D98" t="s">
        <v>358</v>
      </c>
      <c r="E98">
        <v>2503.7941941068484</v>
      </c>
      <c r="F98" t="s">
        <v>357</v>
      </c>
    </row>
    <row r="99" spans="3:7">
      <c r="C99" t="s">
        <v>407</v>
      </c>
      <c r="D99" t="s">
        <v>408</v>
      </c>
      <c r="E99">
        <v>2553.1674492631282</v>
      </c>
      <c r="F99" t="s">
        <v>407</v>
      </c>
      <c r="G99">
        <v>9.1</v>
      </c>
    </row>
    <row r="100" spans="3:7">
      <c r="C100" t="s">
        <v>311</v>
      </c>
      <c r="D100" t="s">
        <v>312</v>
      </c>
      <c r="E100">
        <v>2565.4083117763112</v>
      </c>
      <c r="F100" t="s">
        <v>311</v>
      </c>
    </row>
    <row r="101" spans="3:7">
      <c r="C101" t="s">
        <v>190</v>
      </c>
      <c r="D101" t="s">
        <v>191</v>
      </c>
      <c r="E101">
        <v>2579.4766765080717</v>
      </c>
      <c r="F101" t="s">
        <v>190</v>
      </c>
    </row>
    <row r="102" spans="3:7">
      <c r="C102" t="s">
        <v>353</v>
      </c>
      <c r="D102" t="s">
        <v>354</v>
      </c>
      <c r="E102">
        <v>2657.5851493364344</v>
      </c>
      <c r="F102" t="s">
        <v>353</v>
      </c>
    </row>
    <row r="103" spans="3:7">
      <c r="C103" t="s">
        <v>224</v>
      </c>
      <c r="D103" t="s">
        <v>225</v>
      </c>
      <c r="E103">
        <v>2711.3003905051196</v>
      </c>
      <c r="F103" t="s">
        <v>224</v>
      </c>
    </row>
    <row r="104" spans="3:7">
      <c r="C104" t="s">
        <v>184</v>
      </c>
      <c r="D104" t="s">
        <v>185</v>
      </c>
      <c r="E104">
        <v>2840.1968208209391</v>
      </c>
      <c r="F104" t="s">
        <v>184</v>
      </c>
    </row>
    <row r="105" spans="3:7">
      <c r="C105" t="s">
        <v>36</v>
      </c>
      <c r="D105" t="s">
        <v>37</v>
      </c>
      <c r="E105">
        <v>2881.5064441157824</v>
      </c>
      <c r="F105" t="s">
        <v>36</v>
      </c>
      <c r="G105">
        <v>3.2</v>
      </c>
    </row>
    <row r="106" spans="3:7">
      <c r="C106" t="s">
        <v>180</v>
      </c>
      <c r="D106" t="s">
        <v>181</v>
      </c>
      <c r="E106">
        <v>2960.3847681042384</v>
      </c>
      <c r="F106" t="s">
        <v>180</v>
      </c>
    </row>
    <row r="107" spans="3:7">
      <c r="C107" t="s">
        <v>188</v>
      </c>
      <c r="D107" t="s">
        <v>189</v>
      </c>
      <c r="E107">
        <v>2970.7878900676219</v>
      </c>
      <c r="F107" t="s">
        <v>188</v>
      </c>
    </row>
    <row r="108" spans="3:7">
      <c r="C108" t="s">
        <v>411</v>
      </c>
      <c r="D108" t="s">
        <v>412</v>
      </c>
      <c r="E108">
        <v>2977.6668077485879</v>
      </c>
      <c r="F108" t="s">
        <v>411</v>
      </c>
    </row>
    <row r="109" spans="3:7">
      <c r="C109" t="s">
        <v>240</v>
      </c>
      <c r="D109" t="s">
        <v>241</v>
      </c>
      <c r="E109">
        <v>3019.8192305191324</v>
      </c>
      <c r="F109" t="s">
        <v>240</v>
      </c>
    </row>
    <row r="110" spans="3:7">
      <c r="C110" t="s">
        <v>108</v>
      </c>
      <c r="D110" t="s">
        <v>109</v>
      </c>
      <c r="E110">
        <v>3107.1435949714087</v>
      </c>
      <c r="F110" t="s">
        <v>108</v>
      </c>
    </row>
    <row r="111" spans="3:7">
      <c r="C111" t="s">
        <v>345</v>
      </c>
      <c r="D111" t="s">
        <v>346</v>
      </c>
      <c r="E111">
        <v>3178.3278989720493</v>
      </c>
      <c r="F111" t="s">
        <v>345</v>
      </c>
    </row>
    <row r="112" spans="3:7">
      <c r="C112" t="s">
        <v>377</v>
      </c>
      <c r="D112" t="s">
        <v>378</v>
      </c>
      <c r="E112">
        <v>3304.0328600111802</v>
      </c>
      <c r="F112" t="s">
        <v>377</v>
      </c>
    </row>
    <row r="113" spans="3:6">
      <c r="C113" t="s">
        <v>347</v>
      </c>
      <c r="D113" t="s">
        <v>348</v>
      </c>
      <c r="E113">
        <v>3323.2486372261887</v>
      </c>
      <c r="F113" t="s">
        <v>347</v>
      </c>
    </row>
    <row r="114" spans="3:6">
      <c r="C114" t="s">
        <v>194</v>
      </c>
      <c r="D114" t="s">
        <v>195</v>
      </c>
      <c r="E114">
        <v>3570.4368119394035</v>
      </c>
      <c r="F114" t="s">
        <v>194</v>
      </c>
    </row>
    <row r="115" spans="3:6">
      <c r="C115" t="s">
        <v>136</v>
      </c>
      <c r="D115" t="s">
        <v>137</v>
      </c>
      <c r="E115">
        <v>3842.571170262529</v>
      </c>
      <c r="F115" t="s">
        <v>136</v>
      </c>
    </row>
    <row r="116" spans="3:6">
      <c r="C116" t="s">
        <v>146</v>
      </c>
      <c r="D116" t="s">
        <v>147</v>
      </c>
      <c r="E116">
        <v>3867.6223601076663</v>
      </c>
      <c r="F116" t="s">
        <v>146</v>
      </c>
    </row>
    <row r="117" spans="3:6">
      <c r="C117" t="s">
        <v>24</v>
      </c>
      <c r="D117" t="s">
        <v>25</v>
      </c>
      <c r="E117">
        <v>3917.8474828628291</v>
      </c>
      <c r="F117" t="s">
        <v>24</v>
      </c>
    </row>
    <row r="118" spans="3:6">
      <c r="C118" t="s">
        <v>106</v>
      </c>
      <c r="D118" t="s">
        <v>107</v>
      </c>
      <c r="E118">
        <v>3989.9233156608466</v>
      </c>
      <c r="F118" t="s">
        <v>106</v>
      </c>
    </row>
    <row r="119" spans="3:6">
      <c r="C119" t="s">
        <v>279</v>
      </c>
      <c r="D119" t="s">
        <v>280</v>
      </c>
      <c r="E119">
        <v>4391.5600729384751</v>
      </c>
      <c r="F119" t="s">
        <v>279</v>
      </c>
    </row>
    <row r="120" spans="3:6">
      <c r="C120" t="s">
        <v>275</v>
      </c>
      <c r="D120" t="s">
        <v>276</v>
      </c>
      <c r="E120">
        <v>4605.4204628874095</v>
      </c>
      <c r="F120" t="s">
        <v>275</v>
      </c>
    </row>
    <row r="121" spans="3:6">
      <c r="C121" t="s">
        <v>126</v>
      </c>
      <c r="D121" t="s">
        <v>127</v>
      </c>
      <c r="E121">
        <v>4623.2791121679338</v>
      </c>
      <c r="F121" t="s">
        <v>126</v>
      </c>
    </row>
    <row r="122" spans="3:6">
      <c r="C122" t="s">
        <v>198</v>
      </c>
      <c r="D122" t="s">
        <v>199</v>
      </c>
      <c r="E122">
        <v>4786.6703061735134</v>
      </c>
      <c r="F122" t="s">
        <v>198</v>
      </c>
    </row>
    <row r="123" spans="3:6">
      <c r="C123" t="s">
        <v>341</v>
      </c>
      <c r="D123" t="s">
        <v>342</v>
      </c>
      <c r="E123">
        <v>4833.4450790696774</v>
      </c>
      <c r="F123" t="s">
        <v>341</v>
      </c>
    </row>
    <row r="124" spans="3:6">
      <c r="C124" t="s">
        <v>399</v>
      </c>
      <c r="D124" t="s">
        <v>400</v>
      </c>
      <c r="E124">
        <v>5011.6192705160684</v>
      </c>
      <c r="F124" t="s">
        <v>399</v>
      </c>
    </row>
    <row r="125" spans="3:6">
      <c r="C125" t="s">
        <v>38</v>
      </c>
      <c r="D125" t="s">
        <v>39</v>
      </c>
      <c r="E125">
        <v>5038.9842738193784</v>
      </c>
      <c r="F125" t="s">
        <v>38</v>
      </c>
    </row>
    <row r="126" spans="3:6">
      <c r="C126" t="s">
        <v>321</v>
      </c>
      <c r="D126" t="s">
        <v>322</v>
      </c>
      <c r="E126">
        <v>5093.0647792983291</v>
      </c>
      <c r="F126" t="s">
        <v>321</v>
      </c>
    </row>
    <row r="127" spans="3:6">
      <c r="C127" t="s">
        <v>375</v>
      </c>
      <c r="D127" t="s">
        <v>376</v>
      </c>
      <c r="E127">
        <v>5131.5370986916241</v>
      </c>
      <c r="F127" t="s">
        <v>375</v>
      </c>
    </row>
    <row r="128" spans="3:6">
      <c r="C128" t="s">
        <v>206</v>
      </c>
      <c r="D128" t="s">
        <v>207</v>
      </c>
      <c r="E128">
        <v>5253.4715431915729</v>
      </c>
      <c r="F128" t="s">
        <v>206</v>
      </c>
    </row>
    <row r="129" spans="3:7">
      <c r="C129" t="s">
        <v>22</v>
      </c>
      <c r="D129" t="s">
        <v>23</v>
      </c>
      <c r="E129">
        <v>5586.3379773627194</v>
      </c>
      <c r="F129" t="s">
        <v>22</v>
      </c>
    </row>
    <row r="130" spans="3:7">
      <c r="C130" t="s">
        <v>134</v>
      </c>
      <c r="D130" t="s">
        <v>135</v>
      </c>
      <c r="E130">
        <v>6074.7497872759777</v>
      </c>
      <c r="F130" t="s">
        <v>134</v>
      </c>
    </row>
    <row r="131" spans="3:7">
      <c r="C131" t="s">
        <v>291</v>
      </c>
      <c r="D131" t="s">
        <v>292</v>
      </c>
      <c r="E131">
        <v>6232.464155834582</v>
      </c>
      <c r="F131" t="s">
        <v>291</v>
      </c>
    </row>
    <row r="132" spans="3:7">
      <c r="C132" t="s">
        <v>331</v>
      </c>
      <c r="D132" t="s">
        <v>332</v>
      </c>
      <c r="E132">
        <v>6363.3933136962678</v>
      </c>
      <c r="F132" t="s">
        <v>331</v>
      </c>
    </row>
    <row r="133" spans="3:7">
      <c r="C133" t="s">
        <v>289</v>
      </c>
      <c r="D133" t="s">
        <v>290</v>
      </c>
      <c r="E133">
        <v>6438.7551989586627</v>
      </c>
      <c r="F133" t="s">
        <v>289</v>
      </c>
    </row>
    <row r="134" spans="3:7">
      <c r="C134" t="s">
        <v>413</v>
      </c>
      <c r="D134" t="s">
        <v>414</v>
      </c>
      <c r="E134">
        <v>6914.3121846343874</v>
      </c>
      <c r="F134" t="s">
        <v>413</v>
      </c>
    </row>
    <row r="135" spans="3:7">
      <c r="C135" t="s">
        <v>70</v>
      </c>
      <c r="D135" t="s">
        <v>71</v>
      </c>
      <c r="E135">
        <v>7202.2273101570818</v>
      </c>
      <c r="F135" t="s">
        <v>70</v>
      </c>
    </row>
    <row r="136" spans="3:7">
      <c r="C136" t="s">
        <v>230</v>
      </c>
      <c r="D136" t="s">
        <v>231</v>
      </c>
      <c r="E136">
        <v>7310.3099234393403</v>
      </c>
      <c r="F136" t="s">
        <v>230</v>
      </c>
    </row>
    <row r="137" spans="3:7">
      <c r="C137" t="s">
        <v>56</v>
      </c>
      <c r="D137" t="s">
        <v>57</v>
      </c>
      <c r="E137">
        <v>7392.8685124386693</v>
      </c>
      <c r="F137" t="s">
        <v>56</v>
      </c>
    </row>
    <row r="138" spans="3:7">
      <c r="C138" t="s">
        <v>409</v>
      </c>
      <c r="D138" t="s">
        <v>410</v>
      </c>
      <c r="E138">
        <v>7691.0137391927283</v>
      </c>
      <c r="F138" t="s">
        <v>409</v>
      </c>
    </row>
    <row r="139" spans="3:7">
      <c r="C139" t="s">
        <v>210</v>
      </c>
      <c r="D139" t="s">
        <v>211</v>
      </c>
      <c r="E139">
        <v>9757.4486829550351</v>
      </c>
      <c r="F139" t="s">
        <v>210</v>
      </c>
    </row>
    <row r="140" spans="3:7">
      <c r="C140" t="s">
        <v>30</v>
      </c>
      <c r="D140" t="s">
        <v>31</v>
      </c>
      <c r="E140">
        <v>10171.681017202116</v>
      </c>
      <c r="F140" t="s">
        <v>30</v>
      </c>
    </row>
    <row r="141" spans="3:7">
      <c r="C141" t="s">
        <v>102</v>
      </c>
      <c r="D141" t="s">
        <v>103</v>
      </c>
      <c r="E141">
        <v>11800.977753507301</v>
      </c>
      <c r="F141" t="s">
        <v>102</v>
      </c>
    </row>
    <row r="142" spans="3:7">
      <c r="C142" t="s">
        <v>393</v>
      </c>
      <c r="D142" t="s">
        <v>394</v>
      </c>
      <c r="E142">
        <v>14537.570462232241</v>
      </c>
      <c r="F142" t="s">
        <v>393</v>
      </c>
    </row>
    <row r="143" spans="3:7">
      <c r="C143" t="s">
        <v>174</v>
      </c>
      <c r="D143" t="s">
        <v>175</v>
      </c>
      <c r="E143">
        <v>18177.252566684376</v>
      </c>
      <c r="F143" t="s">
        <v>174</v>
      </c>
    </row>
    <row r="144" spans="3:7">
      <c r="C144" t="s">
        <v>317</v>
      </c>
      <c r="D144" t="s">
        <v>318</v>
      </c>
      <c r="E144">
        <v>19120.344284077193</v>
      </c>
      <c r="F144" t="s">
        <v>317</v>
      </c>
      <c r="G144">
        <v>4.2</v>
      </c>
    </row>
    <row r="145" spans="3:7">
      <c r="C145" t="s">
        <v>0</v>
      </c>
      <c r="D145" t="s">
        <v>1</v>
      </c>
      <c r="F145" t="s">
        <v>0</v>
      </c>
    </row>
    <row r="146" spans="3:7">
      <c r="C146" t="s">
        <v>8</v>
      </c>
      <c r="D146" t="s">
        <v>9</v>
      </c>
      <c r="F146" t="s">
        <v>8</v>
      </c>
    </row>
    <row r="147" spans="3:7">
      <c r="C147" t="s">
        <v>10</v>
      </c>
      <c r="D147" t="s">
        <v>11</v>
      </c>
      <c r="F147" t="s">
        <v>10</v>
      </c>
    </row>
    <row r="148" spans="3:7">
      <c r="C148" t="s">
        <v>14</v>
      </c>
      <c r="D148" t="s">
        <v>15</v>
      </c>
      <c r="F148" t="s">
        <v>14</v>
      </c>
    </row>
    <row r="149" spans="3:7">
      <c r="C149" t="s">
        <v>20</v>
      </c>
      <c r="D149" t="s">
        <v>21</v>
      </c>
      <c r="F149" t="s">
        <v>20</v>
      </c>
    </row>
    <row r="150" spans="3:7">
      <c r="C150" t="s">
        <v>28</v>
      </c>
      <c r="D150" t="s">
        <v>29</v>
      </c>
      <c r="F150" t="s">
        <v>28</v>
      </c>
    </row>
    <row r="151" spans="3:7">
      <c r="C151" t="s">
        <v>34</v>
      </c>
      <c r="D151" t="s">
        <v>35</v>
      </c>
      <c r="F151" t="s">
        <v>34</v>
      </c>
      <c r="G151">
        <v>10.7</v>
      </c>
    </row>
    <row r="152" spans="3:7">
      <c r="C152" t="s">
        <v>40</v>
      </c>
      <c r="D152" t="s">
        <v>41</v>
      </c>
      <c r="F152" t="s">
        <v>40</v>
      </c>
    </row>
    <row r="153" spans="3:7">
      <c r="C153" t="s">
        <v>44</v>
      </c>
      <c r="D153" t="s">
        <v>45</v>
      </c>
      <c r="F153" t="s">
        <v>44</v>
      </c>
    </row>
    <row r="154" spans="3:7">
      <c r="C154" t="s">
        <v>46</v>
      </c>
      <c r="D154" t="s">
        <v>47</v>
      </c>
      <c r="F154" t="s">
        <v>46</v>
      </c>
    </row>
    <row r="155" spans="3:7">
      <c r="C155" t="s">
        <v>60</v>
      </c>
      <c r="D155" t="s">
        <v>61</v>
      </c>
      <c r="F155" t="s">
        <v>60</v>
      </c>
    </row>
    <row r="156" spans="3:7">
      <c r="C156" t="s">
        <v>62</v>
      </c>
      <c r="D156" t="s">
        <v>63</v>
      </c>
      <c r="F156" t="s">
        <v>62</v>
      </c>
    </row>
    <row r="157" spans="3:7">
      <c r="C157" t="s">
        <v>64</v>
      </c>
      <c r="D157" t="s">
        <v>65</v>
      </c>
      <c r="F157" t="s">
        <v>64</v>
      </c>
    </row>
    <row r="158" spans="3:7">
      <c r="C158" t="s">
        <v>72</v>
      </c>
      <c r="D158" t="s">
        <v>73</v>
      </c>
      <c r="F158" t="s">
        <v>72</v>
      </c>
    </row>
    <row r="159" spans="3:7">
      <c r="C159" t="s">
        <v>74</v>
      </c>
      <c r="D159" t="s">
        <v>75</v>
      </c>
      <c r="F159" t="s">
        <v>74</v>
      </c>
    </row>
    <row r="160" spans="3:7">
      <c r="C160" t="s">
        <v>76</v>
      </c>
      <c r="D160" t="s">
        <v>77</v>
      </c>
      <c r="F160" t="s">
        <v>76</v>
      </c>
    </row>
    <row r="161" spans="3:7">
      <c r="C161" t="s">
        <v>78</v>
      </c>
      <c r="D161" t="s">
        <v>79</v>
      </c>
      <c r="F161" t="s">
        <v>78</v>
      </c>
    </row>
    <row r="162" spans="3:7">
      <c r="C162" t="s">
        <v>80</v>
      </c>
      <c r="D162" t="s">
        <v>81</v>
      </c>
      <c r="F162" t="s">
        <v>80</v>
      </c>
    </row>
    <row r="163" spans="3:7">
      <c r="C163" t="s">
        <v>88</v>
      </c>
      <c r="D163" t="s">
        <v>89</v>
      </c>
      <c r="F163" t="s">
        <v>88</v>
      </c>
      <c r="G163">
        <v>31.6</v>
      </c>
    </row>
    <row r="164" spans="3:7">
      <c r="C164" t="s">
        <v>110</v>
      </c>
      <c r="D164" t="s">
        <v>111</v>
      </c>
      <c r="F164" t="s">
        <v>110</v>
      </c>
    </row>
    <row r="165" spans="3:7">
      <c r="C165" t="s">
        <v>112</v>
      </c>
      <c r="D165" t="s">
        <v>113</v>
      </c>
      <c r="F165" t="s">
        <v>112</v>
      </c>
    </row>
    <row r="166" spans="3:7">
      <c r="C166" t="s">
        <v>122</v>
      </c>
      <c r="D166" t="s">
        <v>123</v>
      </c>
      <c r="F166" t="s">
        <v>122</v>
      </c>
    </row>
    <row r="167" spans="3:7">
      <c r="C167" t="s">
        <v>130</v>
      </c>
      <c r="D167" t="s">
        <v>131</v>
      </c>
      <c r="F167" t="s">
        <v>130</v>
      </c>
    </row>
    <row r="168" spans="3:7">
      <c r="C168" t="s">
        <v>132</v>
      </c>
      <c r="D168" t="s">
        <v>133</v>
      </c>
      <c r="F168" t="s">
        <v>132</v>
      </c>
    </row>
    <row r="169" spans="3:7">
      <c r="C169" t="s">
        <v>138</v>
      </c>
      <c r="D169" t="s">
        <v>139</v>
      </c>
      <c r="F169" t="s">
        <v>138</v>
      </c>
    </row>
    <row r="170" spans="3:7">
      <c r="C170" t="s">
        <v>142</v>
      </c>
      <c r="D170" t="s">
        <v>143</v>
      </c>
      <c r="F170" t="s">
        <v>142</v>
      </c>
    </row>
    <row r="171" spans="3:7">
      <c r="C171" t="s">
        <v>152</v>
      </c>
      <c r="D171" t="s">
        <v>153</v>
      </c>
      <c r="F171" t="s">
        <v>152</v>
      </c>
    </row>
    <row r="172" spans="3:7">
      <c r="C172" t="s">
        <v>154</v>
      </c>
      <c r="D172" t="s">
        <v>155</v>
      </c>
      <c r="F172" t="s">
        <v>154</v>
      </c>
    </row>
    <row r="173" spans="3:7">
      <c r="C173" t="s">
        <v>156</v>
      </c>
      <c r="D173" t="s">
        <v>157</v>
      </c>
      <c r="F173" t="s">
        <v>156</v>
      </c>
    </row>
    <row r="174" spans="3:7">
      <c r="C174" t="s">
        <v>160</v>
      </c>
      <c r="D174" t="s">
        <v>161</v>
      </c>
      <c r="F174" t="s">
        <v>160</v>
      </c>
      <c r="G174">
        <v>51.7</v>
      </c>
    </row>
    <row r="175" spans="3:7">
      <c r="C175" t="s">
        <v>162</v>
      </c>
      <c r="D175" t="s">
        <v>163</v>
      </c>
      <c r="F175" t="s">
        <v>162</v>
      </c>
    </row>
    <row r="176" spans="3:7">
      <c r="C176" t="s">
        <v>164</v>
      </c>
      <c r="D176" t="s">
        <v>165</v>
      </c>
      <c r="F176" t="s">
        <v>164</v>
      </c>
    </row>
    <row r="177" spans="3:7">
      <c r="C177" t="s">
        <v>186</v>
      </c>
      <c r="D177" t="s">
        <v>187</v>
      </c>
      <c r="F177" t="s">
        <v>186</v>
      </c>
    </row>
    <row r="178" spans="3:7">
      <c r="C178" t="s">
        <v>202</v>
      </c>
      <c r="D178" t="s">
        <v>203</v>
      </c>
      <c r="F178" t="s">
        <v>202</v>
      </c>
    </row>
    <row r="179" spans="3:7">
      <c r="C179" t="s">
        <v>214</v>
      </c>
      <c r="D179" t="s">
        <v>215</v>
      </c>
      <c r="F179" t="s">
        <v>214</v>
      </c>
      <c r="G179">
        <v>35.4</v>
      </c>
    </row>
    <row r="180" spans="3:7">
      <c r="C180" t="s">
        <v>220</v>
      </c>
      <c r="D180" t="s">
        <v>221</v>
      </c>
      <c r="F180" t="s">
        <v>220</v>
      </c>
    </row>
    <row r="181" spans="3:7">
      <c r="C181" t="s">
        <v>222</v>
      </c>
      <c r="D181" t="s">
        <v>223</v>
      </c>
      <c r="F181" t="s">
        <v>222</v>
      </c>
      <c r="G181">
        <v>35.9</v>
      </c>
    </row>
    <row r="182" spans="3:7">
      <c r="C182" t="s">
        <v>226</v>
      </c>
      <c r="D182" t="s">
        <v>227</v>
      </c>
      <c r="F182" t="s">
        <v>226</v>
      </c>
    </row>
    <row r="183" spans="3:7">
      <c r="C183" t="s">
        <v>232</v>
      </c>
      <c r="D183" t="s">
        <v>233</v>
      </c>
      <c r="F183" t="s">
        <v>232</v>
      </c>
    </row>
    <row r="184" spans="3:7">
      <c r="C184" t="s">
        <v>236</v>
      </c>
      <c r="D184" t="s">
        <v>237</v>
      </c>
      <c r="F184" t="s">
        <v>236</v>
      </c>
      <c r="G184">
        <v>41.2</v>
      </c>
    </row>
    <row r="185" spans="3:7">
      <c r="C185" t="s">
        <v>238</v>
      </c>
      <c r="D185" t="s">
        <v>239</v>
      </c>
      <c r="F185" t="s">
        <v>238</v>
      </c>
      <c r="G185">
        <v>46.3</v>
      </c>
    </row>
    <row r="186" spans="3:7">
      <c r="C186" t="s">
        <v>242</v>
      </c>
      <c r="D186" t="s">
        <v>243</v>
      </c>
      <c r="F186" t="s">
        <v>242</v>
      </c>
    </row>
    <row r="187" spans="3:7">
      <c r="C187" t="s">
        <v>244</v>
      </c>
      <c r="D187" t="s">
        <v>245</v>
      </c>
      <c r="F187" t="s">
        <v>244</v>
      </c>
      <c r="G187">
        <v>59.6</v>
      </c>
    </row>
    <row r="188" spans="3:7">
      <c r="C188" t="s">
        <v>248</v>
      </c>
      <c r="D188" t="s">
        <v>249</v>
      </c>
      <c r="F188" t="s">
        <v>248</v>
      </c>
    </row>
    <row r="189" spans="3:7">
      <c r="C189" t="s">
        <v>250</v>
      </c>
      <c r="D189" t="s">
        <v>251</v>
      </c>
      <c r="F189" t="s">
        <v>250</v>
      </c>
    </row>
    <row r="190" spans="3:7">
      <c r="C190" t="s">
        <v>259</v>
      </c>
      <c r="D190" t="s">
        <v>260</v>
      </c>
      <c r="F190" t="s">
        <v>259</v>
      </c>
    </row>
    <row r="191" spans="3:7">
      <c r="C191" t="s">
        <v>277</v>
      </c>
      <c r="D191" t="s">
        <v>278</v>
      </c>
      <c r="F191" t="s">
        <v>277</v>
      </c>
    </row>
    <row r="192" spans="3:7">
      <c r="C192" t="s">
        <v>287</v>
      </c>
      <c r="D192" t="s">
        <v>288</v>
      </c>
      <c r="F192" t="s">
        <v>287</v>
      </c>
    </row>
    <row r="193" spans="3:7">
      <c r="C193" t="s">
        <v>293</v>
      </c>
      <c r="D193" t="s">
        <v>294</v>
      </c>
      <c r="F193" t="s">
        <v>293</v>
      </c>
    </row>
    <row r="194" spans="3:7">
      <c r="C194" t="s">
        <v>295</v>
      </c>
      <c r="D194" t="s">
        <v>296</v>
      </c>
      <c r="F194" t="s">
        <v>295</v>
      </c>
    </row>
    <row r="195" spans="3:7">
      <c r="C195" t="s">
        <v>299</v>
      </c>
      <c r="D195" t="s">
        <v>300</v>
      </c>
      <c r="F195" t="s">
        <v>299</v>
      </c>
    </row>
    <row r="196" spans="3:7">
      <c r="C196" t="s">
        <v>303</v>
      </c>
      <c r="D196" t="s">
        <v>304</v>
      </c>
      <c r="F196" t="s">
        <v>303</v>
      </c>
    </row>
    <row r="197" spans="3:7">
      <c r="C197" t="s">
        <v>315</v>
      </c>
      <c r="D197" t="s">
        <v>316</v>
      </c>
      <c r="F197" t="s">
        <v>315</v>
      </c>
    </row>
    <row r="198" spans="3:7">
      <c r="C198" t="s">
        <v>323</v>
      </c>
      <c r="D198" t="s">
        <v>324</v>
      </c>
      <c r="F198" t="s">
        <v>323</v>
      </c>
    </row>
    <row r="199" spans="3:7">
      <c r="C199" t="s">
        <v>325</v>
      </c>
      <c r="D199" t="s">
        <v>326</v>
      </c>
      <c r="F199" t="s">
        <v>325</v>
      </c>
      <c r="G199">
        <v>10.8</v>
      </c>
    </row>
    <row r="200" spans="3:7">
      <c r="C200" t="s">
        <v>327</v>
      </c>
      <c r="D200" t="s">
        <v>328</v>
      </c>
      <c r="F200" t="s">
        <v>327</v>
      </c>
    </row>
    <row r="201" spans="3:7">
      <c r="C201" t="s">
        <v>329</v>
      </c>
      <c r="D201" t="s">
        <v>330</v>
      </c>
      <c r="F201" t="s">
        <v>329</v>
      </c>
    </row>
    <row r="202" spans="3:7">
      <c r="C202" t="s">
        <v>337</v>
      </c>
      <c r="D202" t="s">
        <v>338</v>
      </c>
      <c r="F202" t="s">
        <v>337</v>
      </c>
    </row>
    <row r="203" spans="3:7">
      <c r="C203" t="s">
        <v>339</v>
      </c>
      <c r="D203" t="s">
        <v>340</v>
      </c>
      <c r="F203" t="s">
        <v>339</v>
      </c>
      <c r="G203">
        <v>38.9</v>
      </c>
    </row>
    <row r="204" spans="3:7">
      <c r="C204" t="s">
        <v>343</v>
      </c>
      <c r="D204" t="s">
        <v>344</v>
      </c>
      <c r="F204" t="s">
        <v>343</v>
      </c>
    </row>
    <row r="205" spans="3:7">
      <c r="C205" t="s">
        <v>349</v>
      </c>
      <c r="D205" t="s">
        <v>350</v>
      </c>
      <c r="F205" t="s">
        <v>349</v>
      </c>
    </row>
    <row r="206" spans="3:7">
      <c r="C206" t="s">
        <v>351</v>
      </c>
      <c r="D206" t="s">
        <v>352</v>
      </c>
      <c r="F206" t="s">
        <v>351</v>
      </c>
    </row>
    <row r="207" spans="3:7">
      <c r="C207" t="s">
        <v>361</v>
      </c>
      <c r="D207" t="s">
        <v>362</v>
      </c>
      <c r="F207" t="s">
        <v>361</v>
      </c>
    </row>
    <row r="208" spans="3:7">
      <c r="C208" t="s">
        <v>363</v>
      </c>
      <c r="D208" t="s">
        <v>364</v>
      </c>
      <c r="F208" t="s">
        <v>363</v>
      </c>
      <c r="G208">
        <v>7.5</v>
      </c>
    </row>
    <row r="209" spans="3:7">
      <c r="C209" t="s">
        <v>365</v>
      </c>
      <c r="D209" t="s">
        <v>366</v>
      </c>
      <c r="F209" t="s">
        <v>365</v>
      </c>
    </row>
    <row r="210" spans="3:7">
      <c r="C210" t="s">
        <v>367</v>
      </c>
      <c r="D210" t="s">
        <v>368</v>
      </c>
      <c r="F210" t="s">
        <v>367</v>
      </c>
    </row>
    <row r="211" spans="3:7">
      <c r="C211" t="s">
        <v>371</v>
      </c>
      <c r="D211" t="s">
        <v>372</v>
      </c>
      <c r="F211" t="s">
        <v>371</v>
      </c>
    </row>
    <row r="212" spans="3:7">
      <c r="C212" t="s">
        <v>373</v>
      </c>
      <c r="D212" t="s">
        <v>374</v>
      </c>
      <c r="F212" t="s">
        <v>373</v>
      </c>
    </row>
    <row r="213" spans="3:7">
      <c r="C213" t="s">
        <v>387</v>
      </c>
      <c r="D213" t="s">
        <v>388</v>
      </c>
      <c r="F213" t="s">
        <v>387</v>
      </c>
    </row>
    <row r="214" spans="3:7">
      <c r="C214" t="s">
        <v>391</v>
      </c>
      <c r="D214" t="s">
        <v>392</v>
      </c>
      <c r="F214" t="s">
        <v>391</v>
      </c>
      <c r="G214">
        <v>5.6</v>
      </c>
    </row>
    <row r="215" spans="3:7">
      <c r="C215" t="s">
        <v>401</v>
      </c>
      <c r="D215" t="s">
        <v>402</v>
      </c>
      <c r="F215" t="s">
        <v>401</v>
      </c>
    </row>
    <row r="216" spans="3:7">
      <c r="C216" t="s">
        <v>403</v>
      </c>
      <c r="D216" t="s">
        <v>404</v>
      </c>
      <c r="F216" t="s">
        <v>403</v>
      </c>
    </row>
    <row r="217" spans="3:7">
      <c r="C217" t="s">
        <v>405</v>
      </c>
      <c r="D217" t="s">
        <v>406</v>
      </c>
      <c r="F217" t="s">
        <v>405</v>
      </c>
    </row>
    <row r="218" spans="3:7">
      <c r="C218" t="s">
        <v>419</v>
      </c>
      <c r="D218" t="s">
        <v>420</v>
      </c>
      <c r="F218" t="s">
        <v>419</v>
      </c>
      <c r="G218">
        <v>21.4</v>
      </c>
    </row>
    <row r="219" spans="3:7">
      <c r="C219" t="s">
        <v>425</v>
      </c>
      <c r="D219" t="s">
        <v>426</v>
      </c>
      <c r="F219" t="s">
        <v>425</v>
      </c>
    </row>
    <row r="220" spans="3:7">
      <c r="C220" t="s">
        <v>427</v>
      </c>
      <c r="D220" t="s">
        <v>428</v>
      </c>
      <c r="F220" t="s">
        <v>427</v>
      </c>
    </row>
  </sheetData>
  <sortState ref="C5:G220">
    <sortCondition ref="E5:E220"/>
  </sortState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C1:CY240"/>
  <sheetViews>
    <sheetView topLeftCell="A9" workbookViewId="0">
      <selection activeCell="I198" sqref="I198:I240"/>
    </sheetView>
  </sheetViews>
  <sheetFormatPr defaultRowHeight="15"/>
  <cols>
    <col min="6" max="6" width="14.85546875" customWidth="1"/>
  </cols>
  <sheetData>
    <row r="1" spans="3:103">
      <c r="C1" t="s">
        <v>696</v>
      </c>
      <c r="F1" t="s">
        <v>463</v>
      </c>
      <c r="G1">
        <v>48.640317073170735</v>
      </c>
      <c r="H1">
        <v>49.269804878048788</v>
      </c>
      <c r="I1">
        <v>49.885804878048795</v>
      </c>
      <c r="J1">
        <v>50.488292682926833</v>
      </c>
      <c r="K1">
        <v>51.079292682926834</v>
      </c>
      <c r="L1">
        <v>51.662780487804888</v>
      </c>
      <c r="M1">
        <v>52.241317073170741</v>
      </c>
      <c r="N1">
        <v>52.816853658536594</v>
      </c>
      <c r="O1">
        <v>53.390414634146353</v>
      </c>
      <c r="P1">
        <v>53.962463414634151</v>
      </c>
      <c r="Q1">
        <v>54.531463414634153</v>
      </c>
      <c r="R1">
        <v>55.094878048780494</v>
      </c>
      <c r="S1">
        <v>55.649146341463414</v>
      </c>
      <c r="T1">
        <v>56.192292682926841</v>
      </c>
      <c r="U1">
        <v>56.720804878048781</v>
      </c>
      <c r="V1">
        <v>57.235707317073178</v>
      </c>
      <c r="W1">
        <v>57.736609756097565</v>
      </c>
      <c r="X1">
        <v>58.225000000000009</v>
      </c>
      <c r="Y1">
        <v>58.700951219512199</v>
      </c>
      <c r="Z1">
        <v>59.16343902439025</v>
      </c>
      <c r="AA1">
        <v>59.609902439024395</v>
      </c>
      <c r="AB1">
        <v>60.035268292682929</v>
      </c>
      <c r="AC1">
        <v>60.439463414634155</v>
      </c>
      <c r="AD1">
        <v>60.822951219512198</v>
      </c>
      <c r="AE1">
        <v>61.187756097560978</v>
      </c>
      <c r="AF1">
        <v>61.538390243902448</v>
      </c>
      <c r="AG1">
        <v>61.881414634146346</v>
      </c>
      <c r="AH1">
        <v>62.22143902439025</v>
      </c>
      <c r="AI1">
        <v>62.563487804878051</v>
      </c>
      <c r="AJ1">
        <v>62.908634146341477</v>
      </c>
      <c r="AK1">
        <v>63.259902439024387</v>
      </c>
      <c r="AL1">
        <v>63.616292682926847</v>
      </c>
      <c r="AM1">
        <v>63.974268292682922</v>
      </c>
      <c r="AN1">
        <v>64.328292682926829</v>
      </c>
      <c r="AO1">
        <v>64.673853658536586</v>
      </c>
      <c r="AP1">
        <v>65.001878048780497</v>
      </c>
      <c r="AQ1">
        <v>65.305829268292698</v>
      </c>
      <c r="AR1">
        <v>65.582170731707322</v>
      </c>
      <c r="AS1">
        <v>65.829390243902438</v>
      </c>
      <c r="AT1">
        <v>66.049463414634147</v>
      </c>
      <c r="AU1">
        <v>66.246878048780502</v>
      </c>
      <c r="AV1">
        <v>66.430121951219533</v>
      </c>
      <c r="AW1">
        <v>66.608243902439028</v>
      </c>
      <c r="AX1">
        <v>66.788804878048794</v>
      </c>
      <c r="AY1">
        <v>66.974878048780482</v>
      </c>
      <c r="AZ1">
        <v>67.168560975609765</v>
      </c>
      <c r="BA1">
        <v>67.367487804878053</v>
      </c>
      <c r="BB1">
        <v>67.56773170731708</v>
      </c>
      <c r="BC1">
        <v>67.764780487804885</v>
      </c>
      <c r="BD1">
        <v>67.957634146341476</v>
      </c>
      <c r="BE1">
        <v>68.147195121951228</v>
      </c>
      <c r="BF1">
        <v>68.334390243902448</v>
      </c>
      <c r="BG1">
        <v>68.519560975609764</v>
      </c>
      <c r="BH1">
        <v>68.704609756097568</v>
      </c>
      <c r="BI1">
        <v>68.888487804878068</v>
      </c>
      <c r="BJ1">
        <v>69.071682926829268</v>
      </c>
    </row>
    <row r="2" spans="3:103">
      <c r="F2" t="s">
        <v>3</v>
      </c>
      <c r="R2">
        <v>297.20058838218085</v>
      </c>
      <c r="S2">
        <v>301.35799078190553</v>
      </c>
      <c r="T2">
        <v>307.07738271971283</v>
      </c>
      <c r="U2">
        <v>310.31509831637851</v>
      </c>
      <c r="V2">
        <v>314.62312868693442</v>
      </c>
      <c r="W2">
        <v>320.82187171702969</v>
      </c>
      <c r="X2">
        <v>347.86820436695552</v>
      </c>
      <c r="Y2">
        <v>363.45958687814931</v>
      </c>
      <c r="Z2">
        <v>371.45072529850643</v>
      </c>
      <c r="AA2">
        <v>377.67959705246102</v>
      </c>
      <c r="AB2">
        <v>388.28758792763551</v>
      </c>
      <c r="AC2">
        <v>388.83462499831558</v>
      </c>
      <c r="AD2">
        <v>387.09669602030613</v>
      </c>
      <c r="AE2">
        <v>393.51486606615839</v>
      </c>
      <c r="AF2">
        <v>398.91344394273409</v>
      </c>
      <c r="AG2">
        <v>431.18882411076913</v>
      </c>
      <c r="AH2">
        <v>436.66323497901777</v>
      </c>
      <c r="AI2">
        <v>440.18417411853699</v>
      </c>
      <c r="AJ2">
        <v>456.71007333082571</v>
      </c>
      <c r="AK2">
        <v>543.54737068502766</v>
      </c>
      <c r="AL2">
        <v>560.3697949578675</v>
      </c>
      <c r="AM2">
        <v>574.34489027889379</v>
      </c>
      <c r="AN2">
        <v>620.5811408416962</v>
      </c>
      <c r="AO2">
        <v>611.56761791250062</v>
      </c>
      <c r="AP2">
        <v>664.2031699727421</v>
      </c>
      <c r="AQ2">
        <v>678.08912285140218</v>
      </c>
      <c r="AR2">
        <v>690.79549143385736</v>
      </c>
      <c r="AS2">
        <v>666.1969622066149</v>
      </c>
      <c r="AT2">
        <v>688.21177523087056</v>
      </c>
      <c r="AU2">
        <v>735.76036255348788</v>
      </c>
      <c r="AV2">
        <v>742.86764808642613</v>
      </c>
      <c r="AW2">
        <v>760.14085204305059</v>
      </c>
      <c r="AX2">
        <v>752.1816487222203</v>
      </c>
      <c r="AY2">
        <v>791.2544363715873</v>
      </c>
      <c r="AZ2">
        <v>794.68616835779096</v>
      </c>
      <c r="BA2">
        <v>802.74316532409489</v>
      </c>
      <c r="BB2">
        <v>788.58365824449697</v>
      </c>
      <c r="BC2">
        <v>793.75956311154926</v>
      </c>
      <c r="BD2">
        <v>838.71925276800914</v>
      </c>
      <c r="BE2">
        <v>866.82696618063699</v>
      </c>
      <c r="BF2">
        <v>838.64723368355055</v>
      </c>
      <c r="BG2">
        <v>854.07205165576079</v>
      </c>
      <c r="BH2">
        <v>850.24891880899429</v>
      </c>
    </row>
    <row r="3" spans="3:103">
      <c r="C3" t="s">
        <v>414</v>
      </c>
      <c r="F3" t="s">
        <v>463</v>
      </c>
      <c r="G3">
        <v>69.770731707317069</v>
      </c>
      <c r="H3">
        <v>70.270731707317083</v>
      </c>
      <c r="I3">
        <v>70.119512195121956</v>
      </c>
      <c r="J3">
        <v>69.917073170731712</v>
      </c>
      <c r="K3">
        <v>70.165853658536591</v>
      </c>
      <c r="L3">
        <v>70.214634146341467</v>
      </c>
      <c r="M3">
        <v>70.212195121951225</v>
      </c>
      <c r="N3">
        <v>70.560975609756113</v>
      </c>
      <c r="O3">
        <v>69.951219512195124</v>
      </c>
      <c r="P3">
        <v>70.507317073170753</v>
      </c>
      <c r="Q3">
        <v>70.807317073170736</v>
      </c>
      <c r="R3">
        <v>71.107317073170748</v>
      </c>
      <c r="S3">
        <v>71.156097560975624</v>
      </c>
      <c r="T3">
        <v>71.356097560975613</v>
      </c>
      <c r="U3">
        <v>71.956097560975607</v>
      </c>
      <c r="V3">
        <v>72.604878048780478</v>
      </c>
      <c r="W3">
        <v>72.856097560975613</v>
      </c>
      <c r="X3">
        <v>73.256097560975618</v>
      </c>
      <c r="Y3">
        <v>73.356097560975613</v>
      </c>
      <c r="Z3">
        <v>73.804878048780495</v>
      </c>
      <c r="AA3">
        <v>73.609756097560989</v>
      </c>
      <c r="AB3">
        <v>74.009756097560995</v>
      </c>
      <c r="AC3">
        <v>74.360975609756096</v>
      </c>
      <c r="AD3">
        <v>74.463414634146332</v>
      </c>
      <c r="AE3">
        <v>74.563414634146355</v>
      </c>
      <c r="AF3">
        <v>74.563414634146355</v>
      </c>
      <c r="AG3">
        <v>74.614634146341473</v>
      </c>
      <c r="AH3">
        <v>74.765853658536599</v>
      </c>
      <c r="AI3">
        <v>74.765853658536599</v>
      </c>
      <c r="AJ3">
        <v>75.01707317073172</v>
      </c>
      <c r="AK3">
        <v>75.214634146341467</v>
      </c>
      <c r="AL3">
        <v>75.365853658536594</v>
      </c>
      <c r="AM3">
        <v>75.6170731707317</v>
      </c>
      <c r="AN3">
        <v>75.419512195121968</v>
      </c>
      <c r="AO3">
        <v>75.619512195121956</v>
      </c>
      <c r="AP3">
        <v>75.621951219512198</v>
      </c>
      <c r="AQ3">
        <v>76.026829268292687</v>
      </c>
      <c r="AR3">
        <v>76.429268292682934</v>
      </c>
      <c r="AS3">
        <v>76.580487804878061</v>
      </c>
      <c r="AT3">
        <v>76.582926829268303</v>
      </c>
      <c r="AU3">
        <v>76.636585365853662</v>
      </c>
      <c r="AV3">
        <v>76.836585365853665</v>
      </c>
      <c r="AW3">
        <v>76.936585365853659</v>
      </c>
      <c r="AX3">
        <v>77.036585365853668</v>
      </c>
      <c r="AY3">
        <v>77.487804878048777</v>
      </c>
      <c r="AZ3">
        <v>77.487804878048777</v>
      </c>
      <c r="BA3">
        <v>77.68780487804878</v>
      </c>
      <c r="BB3">
        <v>77.987804878048792</v>
      </c>
      <c r="BC3">
        <v>78.03902439024391</v>
      </c>
      <c r="BD3">
        <v>78.390243902439025</v>
      </c>
      <c r="BE3">
        <v>78.541463414634151</v>
      </c>
      <c r="BF3">
        <v>78.641463414634146</v>
      </c>
      <c r="BG3">
        <v>78.741463414634154</v>
      </c>
      <c r="BH3">
        <v>78.841463414634148</v>
      </c>
      <c r="BI3">
        <v>78.941463414634143</v>
      </c>
      <c r="BJ3">
        <v>79.158365853658552</v>
      </c>
    </row>
    <row r="4" spans="3:103">
      <c r="F4" t="s">
        <v>3</v>
      </c>
      <c r="G4">
        <v>5641.7407552955374</v>
      </c>
      <c r="H4">
        <v>5612.0795030785393</v>
      </c>
      <c r="I4">
        <v>5774.5863148527378</v>
      </c>
      <c r="J4">
        <v>5986.7839538791604</v>
      </c>
      <c r="K4">
        <v>6136.9382299141689</v>
      </c>
      <c r="L4">
        <v>6307.8902024158142</v>
      </c>
      <c r="M4">
        <v>6591.3405575905572</v>
      </c>
      <c r="N4">
        <v>6809.8204839164209</v>
      </c>
      <c r="O4">
        <v>7073.4789493089393</v>
      </c>
      <c r="P4">
        <v>7332.3685469984266</v>
      </c>
      <c r="Q4">
        <v>7569.0765952051188</v>
      </c>
      <c r="R4">
        <v>7644.5248024424418</v>
      </c>
      <c r="S4">
        <v>7940.9978322597872</v>
      </c>
      <c r="T4">
        <v>8163.6037921938196</v>
      </c>
      <c r="U4">
        <v>7909.5864795608213</v>
      </c>
      <c r="V4">
        <v>7656.2635792437013</v>
      </c>
      <c r="W4">
        <v>8100.5622216616603</v>
      </c>
      <c r="X4">
        <v>8285.5708979790124</v>
      </c>
      <c r="Y4">
        <v>8438.4030774760213</v>
      </c>
      <c r="Z4">
        <v>8327.0417053609126</v>
      </c>
      <c r="AA4">
        <v>7942.2530179337655</v>
      </c>
      <c r="AB4">
        <v>7647.5380535678487</v>
      </c>
      <c r="AC4">
        <v>7259.0788987499136</v>
      </c>
      <c r="AD4">
        <v>7199.1185327128387</v>
      </c>
      <c r="AE4">
        <v>7443.3200169617294</v>
      </c>
      <c r="AF4">
        <v>7456.2629032800396</v>
      </c>
      <c r="AG4">
        <v>7376.0962383345895</v>
      </c>
      <c r="AH4">
        <v>7622.1730165215922</v>
      </c>
      <c r="AI4">
        <v>7849.7539703638877</v>
      </c>
      <c r="AJ4">
        <v>7890.2872023628652</v>
      </c>
      <c r="AK4">
        <v>7671.7730657832008</v>
      </c>
      <c r="AL4">
        <v>7631.4678058826548</v>
      </c>
      <c r="AM4">
        <v>7677.4014010931178</v>
      </c>
      <c r="AN4">
        <v>7709.4965893220588</v>
      </c>
      <c r="AO4">
        <v>7757.8308224956863</v>
      </c>
      <c r="AP4">
        <v>7763.7551055663625</v>
      </c>
      <c r="AQ4">
        <v>7844.4682658114134</v>
      </c>
      <c r="AR4">
        <v>7828.5810963958384</v>
      </c>
      <c r="AS4">
        <v>7803.6976045299325</v>
      </c>
      <c r="AT4">
        <v>7923.2238926318796</v>
      </c>
      <c r="AU4">
        <v>8056.8638499477538</v>
      </c>
      <c r="AV4">
        <v>7827.8863253718291</v>
      </c>
      <c r="AW4">
        <v>7843.3448491419167</v>
      </c>
      <c r="AX4">
        <v>7794.2355302638343</v>
      </c>
      <c r="AY4">
        <v>7881.5786420640516</v>
      </c>
      <c r="AZ4">
        <v>7846.4996884997308</v>
      </c>
      <c r="BA4">
        <v>7697.6525350004122</v>
      </c>
      <c r="BB4">
        <v>7758.1657002755355</v>
      </c>
      <c r="BC4">
        <v>7488.0816378974123</v>
      </c>
      <c r="BD4">
        <v>7056.7772148112217</v>
      </c>
      <c r="BE4">
        <v>7161.5125984534579</v>
      </c>
      <c r="BF4">
        <v>7029.1841889240468</v>
      </c>
      <c r="BG4">
        <v>6812.2845438627164</v>
      </c>
      <c r="BH4">
        <v>6914.3121846343874</v>
      </c>
      <c r="BI4">
        <v>6918.5185351520031</v>
      </c>
    </row>
    <row r="5" spans="3:103">
      <c r="C5" t="s">
        <v>84</v>
      </c>
      <c r="D5" t="s">
        <v>85</v>
      </c>
      <c r="E5" t="s">
        <v>462</v>
      </c>
      <c r="F5" t="s">
        <v>463</v>
      </c>
      <c r="G5">
        <v>43.354000000000006</v>
      </c>
      <c r="H5">
        <v>43.673341463414637</v>
      </c>
      <c r="I5">
        <v>44.398341463414638</v>
      </c>
      <c r="J5">
        <v>45.578878048780496</v>
      </c>
      <c r="K5">
        <v>47.189560975609766</v>
      </c>
      <c r="L5">
        <v>49.139317073170737</v>
      </c>
      <c r="M5">
        <v>51.282195121951226</v>
      </c>
      <c r="N5">
        <v>53.429804878048792</v>
      </c>
      <c r="O5">
        <v>55.427512195121949</v>
      </c>
      <c r="P5">
        <v>57.191878048780495</v>
      </c>
      <c r="Q5">
        <v>58.680804878048782</v>
      </c>
      <c r="R5">
        <v>59.907975609756107</v>
      </c>
      <c r="S5">
        <v>60.959341463414638</v>
      </c>
      <c r="T5">
        <v>61.906463414634153</v>
      </c>
      <c r="U5">
        <v>62.768121951219527</v>
      </c>
      <c r="V5">
        <v>63.558658536585384</v>
      </c>
      <c r="W5">
        <v>64.282585365853649</v>
      </c>
      <c r="X5">
        <v>64.936536585365857</v>
      </c>
      <c r="Y5">
        <v>65.523219512195126</v>
      </c>
      <c r="Z5">
        <v>66.049682926829277</v>
      </c>
      <c r="AA5">
        <v>66.521512195121957</v>
      </c>
      <c r="AB5">
        <v>66.939853658536592</v>
      </c>
      <c r="AC5">
        <v>67.307756097560983</v>
      </c>
      <c r="AD5">
        <v>67.628756097560981</v>
      </c>
      <c r="AE5">
        <v>67.910365853658547</v>
      </c>
      <c r="AF5">
        <v>68.157073170731721</v>
      </c>
      <c r="AG5">
        <v>68.371804878048778</v>
      </c>
      <c r="AH5">
        <v>68.559439024390258</v>
      </c>
      <c r="AI5">
        <v>68.725439024390255</v>
      </c>
      <c r="AJ5">
        <v>68.88029268292685</v>
      </c>
      <c r="AK5">
        <v>69.030512195121958</v>
      </c>
      <c r="AL5">
        <v>69.18209756097562</v>
      </c>
      <c r="AM5">
        <v>69.339634146341467</v>
      </c>
      <c r="AN5">
        <v>69.509219512195131</v>
      </c>
      <c r="AO5">
        <v>69.699926829268293</v>
      </c>
      <c r="AP5">
        <v>69.926414634146354</v>
      </c>
      <c r="AQ5">
        <v>70.199829268292689</v>
      </c>
      <c r="AR5">
        <v>70.522682926829276</v>
      </c>
      <c r="AS5">
        <v>70.890463414634141</v>
      </c>
      <c r="AT5">
        <v>71.297121951219523</v>
      </c>
      <c r="AU5">
        <v>71.730463414634158</v>
      </c>
      <c r="AV5">
        <v>72.175780487804886</v>
      </c>
      <c r="AW5">
        <v>72.614878048780497</v>
      </c>
      <c r="AX5">
        <v>73.033121951219513</v>
      </c>
      <c r="AY5">
        <v>73.4199512195122</v>
      </c>
      <c r="AZ5">
        <v>73.766951219512208</v>
      </c>
      <c r="BA5">
        <v>74.071707317073177</v>
      </c>
      <c r="BB5">
        <v>74.34043902439025</v>
      </c>
      <c r="BC5">
        <v>74.583268292682931</v>
      </c>
      <c r="BD5">
        <v>74.80326829268293</v>
      </c>
      <c r="BE5">
        <v>75.007414634146343</v>
      </c>
      <c r="BF5">
        <v>75.202170731707312</v>
      </c>
      <c r="BG5">
        <v>75.392926829268291</v>
      </c>
      <c r="BH5">
        <v>75.585146341463414</v>
      </c>
      <c r="BI5">
        <v>75.782268292682943</v>
      </c>
      <c r="BJ5">
        <v>75.986341463414632</v>
      </c>
    </row>
    <row r="6" spans="3:103">
      <c r="C6" t="s">
        <v>84</v>
      </c>
      <c r="D6" t="s">
        <v>85</v>
      </c>
      <c r="E6" t="s">
        <v>2</v>
      </c>
      <c r="F6" t="s">
        <v>3</v>
      </c>
      <c r="R6">
        <v>464.93315697802296</v>
      </c>
      <c r="S6">
        <v>477.16870874563534</v>
      </c>
      <c r="T6">
        <v>483.71737533165521</v>
      </c>
      <c r="U6">
        <v>486.16798578330651</v>
      </c>
      <c r="V6">
        <v>527.488337452736</v>
      </c>
      <c r="W6">
        <v>537.17473151495949</v>
      </c>
      <c r="X6">
        <v>577.21101059403998</v>
      </c>
      <c r="Y6">
        <v>617.15490108924712</v>
      </c>
      <c r="Z6">
        <v>619.04366231340384</v>
      </c>
      <c r="AA6">
        <v>609.45519574821526</v>
      </c>
      <c r="AB6">
        <v>597.14671013246004</v>
      </c>
      <c r="AC6">
        <v>606.8304373258776</v>
      </c>
      <c r="AD6">
        <v>621.91071718247656</v>
      </c>
      <c r="AE6">
        <v>651.07495864779492</v>
      </c>
      <c r="AF6">
        <v>657.7597360709392</v>
      </c>
      <c r="AG6">
        <v>671.20950327618368</v>
      </c>
      <c r="AH6">
        <v>694.42235997915202</v>
      </c>
      <c r="AI6">
        <v>720.34149578352083</v>
      </c>
      <c r="AJ6">
        <v>724.1161051267153</v>
      </c>
      <c r="AK6">
        <v>766.99532939564915</v>
      </c>
      <c r="AL6">
        <v>736.85180138688543</v>
      </c>
      <c r="AM6">
        <v>752.62866254066626</v>
      </c>
      <c r="AN6">
        <v>788.12872356674916</v>
      </c>
      <c r="AO6">
        <v>816.16288999735696</v>
      </c>
      <c r="AP6">
        <v>866.8480896041433</v>
      </c>
      <c r="AQ6">
        <v>881.53794176830525</v>
      </c>
      <c r="AR6">
        <v>871.64626953641039</v>
      </c>
      <c r="AS6">
        <v>869.11123851087211</v>
      </c>
      <c r="AT6">
        <v>878.19694987367654</v>
      </c>
      <c r="AU6">
        <v>919.32101976406659</v>
      </c>
      <c r="AV6">
        <v>932.55850218186106</v>
      </c>
      <c r="AW6">
        <v>978.61898313027177</v>
      </c>
      <c r="AX6">
        <v>1107.3128368519092</v>
      </c>
      <c r="AY6">
        <v>1264.5471481202862</v>
      </c>
      <c r="AZ6">
        <v>1361.6923173687601</v>
      </c>
      <c r="BA6">
        <v>1478.1554827538864</v>
      </c>
      <c r="BB6">
        <v>1550.5302708506431</v>
      </c>
      <c r="BC6">
        <v>1576.181106778746</v>
      </c>
      <c r="BD6">
        <v>1692.6798919820319</v>
      </c>
      <c r="BE6">
        <v>1845.7372828837449</v>
      </c>
      <c r="BF6">
        <v>1994.3995923013399</v>
      </c>
      <c r="BG6">
        <v>2079.1197146654131</v>
      </c>
      <c r="BH6">
        <v>2226.2698706331316</v>
      </c>
    </row>
    <row r="7" spans="3:103">
      <c r="C7" t="s">
        <v>176</v>
      </c>
      <c r="D7" t="s">
        <v>177</v>
      </c>
      <c r="E7" t="s">
        <v>462</v>
      </c>
      <c r="F7" t="s">
        <v>463</v>
      </c>
      <c r="G7">
        <v>41.171951219512202</v>
      </c>
      <c r="H7">
        <v>41.790487804878055</v>
      </c>
      <c r="I7">
        <v>42.417414634146347</v>
      </c>
      <c r="J7">
        <v>43.052731707317079</v>
      </c>
      <c r="K7">
        <v>43.698414634146346</v>
      </c>
      <c r="L7">
        <v>44.353512195121958</v>
      </c>
      <c r="M7">
        <v>45.018512195121957</v>
      </c>
      <c r="N7">
        <v>45.6909268292683</v>
      </c>
      <c r="O7">
        <v>46.367756097560978</v>
      </c>
      <c r="P7">
        <v>47.047000000000011</v>
      </c>
      <c r="Q7">
        <v>47.727073170731707</v>
      </c>
      <c r="R7">
        <v>48.407414634146299</v>
      </c>
      <c r="S7">
        <v>49.086975609756102</v>
      </c>
      <c r="T7">
        <v>49.760292682926831</v>
      </c>
      <c r="U7">
        <v>50.42341463414634</v>
      </c>
      <c r="V7">
        <v>51.067926829268295</v>
      </c>
      <c r="W7">
        <v>51.689463414634155</v>
      </c>
      <c r="X7">
        <v>52.284634146341475</v>
      </c>
      <c r="Y7">
        <v>52.849024390243912</v>
      </c>
      <c r="Z7">
        <v>53.380707317073181</v>
      </c>
      <c r="AA7">
        <v>53.874707317073174</v>
      </c>
      <c r="AB7">
        <v>54.32853658536586</v>
      </c>
      <c r="AC7">
        <v>54.744609756097567</v>
      </c>
      <c r="AD7">
        <v>55.13234146341464</v>
      </c>
      <c r="AE7">
        <v>55.499634146341464</v>
      </c>
      <c r="AF7">
        <v>55.8609024390244</v>
      </c>
      <c r="AG7">
        <v>56.230512195121953</v>
      </c>
      <c r="AH7">
        <v>56.618439024390248</v>
      </c>
      <c r="AI7">
        <v>57.031121951219525</v>
      </c>
      <c r="AJ7">
        <v>57.473048780487808</v>
      </c>
      <c r="AK7">
        <v>57.943731707317077</v>
      </c>
      <c r="AL7">
        <v>58.438219512195126</v>
      </c>
      <c r="AM7">
        <v>58.94507317073171</v>
      </c>
      <c r="AN7">
        <v>59.4529268292683</v>
      </c>
      <c r="AO7">
        <v>59.954829268292684</v>
      </c>
      <c r="AP7">
        <v>60.444365853658539</v>
      </c>
      <c r="AQ7">
        <v>60.915609756097574</v>
      </c>
      <c r="AR7">
        <v>61.369560975609765</v>
      </c>
      <c r="AS7">
        <v>61.807219512195132</v>
      </c>
      <c r="AT7">
        <v>62.227073170731721</v>
      </c>
      <c r="AU7">
        <v>62.630634146341464</v>
      </c>
      <c r="AV7">
        <v>63.01985365853659</v>
      </c>
      <c r="AW7">
        <v>63.399195121951216</v>
      </c>
      <c r="AX7">
        <v>63.774536585365858</v>
      </c>
      <c r="AY7">
        <v>64.147804878048774</v>
      </c>
      <c r="AZ7">
        <v>64.523878048780503</v>
      </c>
      <c r="BA7">
        <v>64.908097560975619</v>
      </c>
      <c r="BB7">
        <v>65.300439024390258</v>
      </c>
      <c r="BC7">
        <v>65.699439024390259</v>
      </c>
      <c r="BD7">
        <v>66.102634146341472</v>
      </c>
      <c r="BE7">
        <v>66.50614634146342</v>
      </c>
      <c r="BF7">
        <v>66.904170731707325</v>
      </c>
      <c r="BG7">
        <v>67.289878048780494</v>
      </c>
      <c r="BH7">
        <v>67.660414634146335</v>
      </c>
      <c r="BI7">
        <v>68.013804878048788</v>
      </c>
      <c r="BJ7">
        <v>68.348560975609772</v>
      </c>
    </row>
    <row r="8" spans="3:103">
      <c r="C8" t="s">
        <v>176</v>
      </c>
      <c r="D8" t="s">
        <v>177</v>
      </c>
      <c r="E8" t="s">
        <v>2</v>
      </c>
      <c r="F8" t="s">
        <v>3</v>
      </c>
      <c r="R8">
        <v>268.52115504539438</v>
      </c>
      <c r="S8">
        <v>268.48508333464531</v>
      </c>
      <c r="T8">
        <v>269.75938398268369</v>
      </c>
      <c r="U8">
        <v>273.9426678647244</v>
      </c>
      <c r="V8">
        <v>277.18726196104097</v>
      </c>
      <c r="W8">
        <v>281.77675061669771</v>
      </c>
      <c r="X8">
        <v>283.27539364157241</v>
      </c>
      <c r="Y8">
        <v>280.6107582925689</v>
      </c>
      <c r="Z8">
        <v>286.85919643838389</v>
      </c>
      <c r="AA8">
        <v>287.53504485096232</v>
      </c>
      <c r="AB8">
        <v>295.21558513213648</v>
      </c>
      <c r="AC8">
        <v>299.59267713233521</v>
      </c>
      <c r="AD8">
        <v>302.29211243360317</v>
      </c>
      <c r="AE8">
        <v>307.73507115497819</v>
      </c>
      <c r="AF8">
        <v>316.63168298557861</v>
      </c>
      <c r="AG8">
        <v>320.65478246954575</v>
      </c>
      <c r="AH8">
        <v>325.73809089355296</v>
      </c>
      <c r="AI8">
        <v>336.21216814992295</v>
      </c>
      <c r="AJ8">
        <v>344.71762168500044</v>
      </c>
      <c r="AK8">
        <v>352.18795832091206</v>
      </c>
      <c r="AL8">
        <v>358.47658670593017</v>
      </c>
      <c r="AM8">
        <v>365.37949144435566</v>
      </c>
      <c r="AN8">
        <v>365.27770440435182</v>
      </c>
      <c r="AO8">
        <v>373.30004247137828</v>
      </c>
      <c r="AP8">
        <v>386.42092255035942</v>
      </c>
      <c r="AQ8">
        <v>391.73581448817833</v>
      </c>
      <c r="AR8">
        <v>399.05252890747278</v>
      </c>
      <c r="AS8">
        <v>402.77631948960965</v>
      </c>
      <c r="AT8">
        <v>416.44011388523859</v>
      </c>
      <c r="AU8">
        <v>418.92218638741713</v>
      </c>
      <c r="AV8">
        <v>418.58855633067475</v>
      </c>
      <c r="AW8">
        <v>423.5801144189852</v>
      </c>
      <c r="AX8">
        <v>425.60450754775633</v>
      </c>
      <c r="AY8">
        <v>442.07320818851616</v>
      </c>
      <c r="AZ8">
        <v>452.36697973870639</v>
      </c>
      <c r="BA8">
        <v>468.55573596018587</v>
      </c>
      <c r="BB8">
        <v>486.29237478607553</v>
      </c>
      <c r="BC8">
        <v>501.56448522598606</v>
      </c>
      <c r="BD8">
        <v>545.26422460711092</v>
      </c>
      <c r="BE8">
        <v>562.70048790151134</v>
      </c>
      <c r="BF8">
        <v>574.32036231025313</v>
      </c>
      <c r="BG8">
        <v>595.1000600124421</v>
      </c>
      <c r="BH8">
        <v>606.05381587854367</v>
      </c>
    </row>
    <row r="9" spans="3:103">
      <c r="R9">
        <v>464.93315697802296</v>
      </c>
      <c r="S9">
        <v>477.16870874563534</v>
      </c>
      <c r="T9">
        <v>483.71737533165521</v>
      </c>
      <c r="U9">
        <v>486.16798578330651</v>
      </c>
      <c r="V9">
        <v>527.488337452736</v>
      </c>
      <c r="W9">
        <v>537.17473151495949</v>
      </c>
      <c r="X9">
        <v>577.21101059403998</v>
      </c>
      <c r="Y9">
        <v>617.15490108924712</v>
      </c>
      <c r="Z9">
        <v>619.04366231340384</v>
      </c>
      <c r="AA9">
        <v>609.45519574821526</v>
      </c>
      <c r="AB9">
        <v>597.14671013246004</v>
      </c>
      <c r="AC9">
        <v>606.8304373258776</v>
      </c>
      <c r="AD9">
        <v>621.91071718247656</v>
      </c>
      <c r="AE9">
        <v>651.07495864779492</v>
      </c>
      <c r="AF9">
        <v>657.7597360709392</v>
      </c>
      <c r="AG9">
        <v>671.20950327618368</v>
      </c>
      <c r="AH9">
        <v>694.42235997915202</v>
      </c>
      <c r="AI9">
        <v>720.34149578352083</v>
      </c>
      <c r="AJ9">
        <v>724.1161051267153</v>
      </c>
      <c r="AK9">
        <v>766.99532939564915</v>
      </c>
      <c r="AL9">
        <v>736.85180138688543</v>
      </c>
      <c r="AM9">
        <v>752.62866254066626</v>
      </c>
      <c r="AN9">
        <v>788.12872356674916</v>
      </c>
      <c r="AO9">
        <v>816.16288999735696</v>
      </c>
      <c r="AP9">
        <v>866.8480896041433</v>
      </c>
      <c r="AQ9">
        <v>881.53794176830525</v>
      </c>
      <c r="AR9">
        <v>871.64626953641039</v>
      </c>
      <c r="AS9">
        <v>869.11123851087211</v>
      </c>
      <c r="AT9">
        <v>878.19694987367654</v>
      </c>
      <c r="AU9">
        <v>919.32101976406659</v>
      </c>
      <c r="AV9">
        <v>932.55850218186106</v>
      </c>
      <c r="AW9">
        <v>978.61898313027177</v>
      </c>
      <c r="AX9">
        <v>1107.3128368519092</v>
      </c>
      <c r="AY9">
        <v>1264.5471481202862</v>
      </c>
      <c r="AZ9">
        <v>1361.6923173687601</v>
      </c>
      <c r="BA9">
        <v>1478.1554827538864</v>
      </c>
      <c r="BB9">
        <v>1550.5302708506431</v>
      </c>
      <c r="BC9">
        <v>1576.181106778746</v>
      </c>
      <c r="BD9">
        <v>1692.6798919820319</v>
      </c>
      <c r="BE9">
        <v>1845.7372828837449</v>
      </c>
      <c r="BF9">
        <v>1994.3995923013399</v>
      </c>
      <c r="BG9">
        <v>2079.1197146654131</v>
      </c>
      <c r="BH9">
        <v>2226.2698706331316</v>
      </c>
      <c r="BI9">
        <v>268.52115504539438</v>
      </c>
      <c r="BJ9">
        <v>268.48508333464531</v>
      </c>
      <c r="BK9">
        <v>269.75938398268369</v>
      </c>
      <c r="BL9">
        <v>273.9426678647244</v>
      </c>
      <c r="BM9">
        <v>277.18726196104097</v>
      </c>
      <c r="BN9">
        <v>281.77675061669771</v>
      </c>
      <c r="BO9">
        <v>283.27539364157241</v>
      </c>
      <c r="BP9">
        <v>280.6107582925689</v>
      </c>
      <c r="BQ9">
        <v>286.85919643838389</v>
      </c>
      <c r="BR9">
        <v>287.53504485096232</v>
      </c>
      <c r="BS9">
        <v>295.21558513213648</v>
      </c>
      <c r="BT9">
        <v>299.59267713233521</v>
      </c>
      <c r="BU9">
        <v>302.29211243360317</v>
      </c>
      <c r="BV9">
        <v>307.73507115497819</v>
      </c>
      <c r="BW9">
        <v>316.63168298557861</v>
      </c>
      <c r="BX9">
        <v>320.65478246954575</v>
      </c>
      <c r="BY9">
        <v>325.73809089355296</v>
      </c>
      <c r="BZ9">
        <v>336.21216814992295</v>
      </c>
      <c r="CA9">
        <v>344.71762168500044</v>
      </c>
      <c r="CB9">
        <v>352.18795832091206</v>
      </c>
      <c r="CC9">
        <v>358.47658670593017</v>
      </c>
      <c r="CD9">
        <v>365.37949144435566</v>
      </c>
      <c r="CE9">
        <v>365.27770440435182</v>
      </c>
      <c r="CF9">
        <v>373.30004247137828</v>
      </c>
      <c r="CG9">
        <v>386.42092255035942</v>
      </c>
      <c r="CH9">
        <v>391.73581448817833</v>
      </c>
      <c r="CI9">
        <v>399.05252890747278</v>
      </c>
      <c r="CJ9">
        <v>402.77631948960965</v>
      </c>
      <c r="CK9">
        <v>416.44011388523859</v>
      </c>
      <c r="CL9">
        <v>418.92218638741713</v>
      </c>
      <c r="CM9">
        <v>418.58855633067475</v>
      </c>
      <c r="CN9">
        <v>423.5801144189852</v>
      </c>
      <c r="CO9">
        <v>425.60450754775633</v>
      </c>
      <c r="CP9">
        <v>442.07320818851616</v>
      </c>
      <c r="CQ9">
        <v>452.36697973870639</v>
      </c>
      <c r="CR9">
        <v>468.55573596018587</v>
      </c>
      <c r="CS9">
        <v>486.29237478607553</v>
      </c>
      <c r="CT9">
        <v>501.56448522598606</v>
      </c>
      <c r="CU9">
        <v>545.26422460711092</v>
      </c>
      <c r="CV9">
        <v>562.70048790151134</v>
      </c>
      <c r="CW9">
        <v>574.32036231025313</v>
      </c>
      <c r="CX9">
        <v>595.1000600124421</v>
      </c>
      <c r="CY9">
        <v>606.05381587854367</v>
      </c>
    </row>
    <row r="10" spans="3:103">
      <c r="C10" t="s">
        <v>696</v>
      </c>
      <c r="E10" t="s">
        <v>414</v>
      </c>
      <c r="G10" t="s">
        <v>84</v>
      </c>
      <c r="H10" t="s">
        <v>84</v>
      </c>
      <c r="I10" t="s">
        <v>176</v>
      </c>
      <c r="J10" t="s">
        <v>176</v>
      </c>
      <c r="BI10">
        <v>48.407414634146299</v>
      </c>
      <c r="BJ10">
        <v>49.086975609756102</v>
      </c>
      <c r="BK10">
        <v>49.760292682926831</v>
      </c>
      <c r="BL10">
        <v>50.42341463414634</v>
      </c>
      <c r="BM10">
        <v>51.067926829268295</v>
      </c>
      <c r="BN10">
        <v>51.689463414634155</v>
      </c>
      <c r="BO10">
        <v>52.284634146341475</v>
      </c>
      <c r="BP10">
        <v>52.849024390243912</v>
      </c>
      <c r="BQ10">
        <v>53.380707317073181</v>
      </c>
      <c r="BR10">
        <v>53.874707317073174</v>
      </c>
      <c r="BS10">
        <v>54.32853658536586</v>
      </c>
      <c r="BT10">
        <v>54.744609756097567</v>
      </c>
      <c r="BU10">
        <v>55.13234146341464</v>
      </c>
      <c r="BV10">
        <v>55.499634146341464</v>
      </c>
      <c r="BW10">
        <v>55.8609024390244</v>
      </c>
      <c r="BX10">
        <v>56.230512195121953</v>
      </c>
      <c r="BY10">
        <v>56.618439024390248</v>
      </c>
      <c r="BZ10">
        <v>57.031121951219525</v>
      </c>
      <c r="CA10">
        <v>57.473048780487808</v>
      </c>
      <c r="CB10">
        <v>57.943731707317077</v>
      </c>
      <c r="CC10">
        <v>58.438219512195126</v>
      </c>
      <c r="CD10">
        <v>58.94507317073171</v>
      </c>
      <c r="CE10">
        <v>59.4529268292683</v>
      </c>
      <c r="CF10">
        <v>59.954829268292684</v>
      </c>
      <c r="CG10">
        <v>60.444365853658539</v>
      </c>
      <c r="CH10">
        <v>60.915609756097574</v>
      </c>
      <c r="CI10">
        <v>61.369560975609765</v>
      </c>
      <c r="CJ10">
        <v>61.807219512195132</v>
      </c>
      <c r="CK10">
        <v>62.227073170731721</v>
      </c>
      <c r="CL10">
        <v>62.630634146341464</v>
      </c>
      <c r="CM10">
        <v>63.01985365853659</v>
      </c>
      <c r="CN10">
        <v>63.399195121951216</v>
      </c>
      <c r="CO10">
        <v>63.774536585365858</v>
      </c>
      <c r="CP10">
        <v>64.147804878048774</v>
      </c>
      <c r="CQ10">
        <v>64.523878048780503</v>
      </c>
      <c r="CR10">
        <v>64.908097560975619</v>
      </c>
      <c r="CS10">
        <v>65.300439024390258</v>
      </c>
      <c r="CT10">
        <v>65.699439024390259</v>
      </c>
      <c r="CU10">
        <v>66.102634146341472</v>
      </c>
      <c r="CV10">
        <v>66.50614634146342</v>
      </c>
      <c r="CW10">
        <v>66.904170731707325</v>
      </c>
      <c r="CX10">
        <v>67.289878048780494</v>
      </c>
      <c r="CY10">
        <v>67.660414634146335</v>
      </c>
    </row>
    <row r="11" spans="3:103">
      <c r="G11" t="s">
        <v>85</v>
      </c>
      <c r="H11" t="s">
        <v>85</v>
      </c>
      <c r="I11" t="s">
        <v>177</v>
      </c>
      <c r="J11" t="s">
        <v>177</v>
      </c>
      <c r="R11">
        <v>59.907975609756107</v>
      </c>
      <c r="S11">
        <v>60.959341463414638</v>
      </c>
      <c r="T11">
        <v>61.906463414634153</v>
      </c>
      <c r="U11">
        <v>62.768121951219527</v>
      </c>
      <c r="V11">
        <v>63.558658536585384</v>
      </c>
      <c r="W11">
        <v>64.282585365853649</v>
      </c>
      <c r="X11">
        <v>64.936536585365857</v>
      </c>
      <c r="Y11">
        <v>65.523219512195126</v>
      </c>
      <c r="Z11">
        <v>66.049682926829277</v>
      </c>
      <c r="AA11">
        <v>66.521512195121957</v>
      </c>
      <c r="AB11">
        <v>66.939853658536592</v>
      </c>
      <c r="AC11">
        <v>67.307756097560983</v>
      </c>
      <c r="AD11">
        <v>67.628756097560981</v>
      </c>
      <c r="AE11">
        <v>67.910365853658547</v>
      </c>
      <c r="AF11">
        <v>68.157073170731721</v>
      </c>
      <c r="AG11">
        <v>68.371804878048778</v>
      </c>
      <c r="AH11">
        <v>68.559439024390258</v>
      </c>
      <c r="AI11">
        <v>68.725439024390255</v>
      </c>
      <c r="AJ11">
        <v>68.88029268292685</v>
      </c>
      <c r="AK11">
        <v>69.030512195121958</v>
      </c>
      <c r="AL11">
        <v>69.18209756097562</v>
      </c>
      <c r="AM11">
        <v>69.339634146341467</v>
      </c>
      <c r="AN11">
        <v>69.509219512195131</v>
      </c>
      <c r="AO11">
        <v>69.699926829268293</v>
      </c>
      <c r="AP11">
        <v>69.926414634146354</v>
      </c>
      <c r="AQ11">
        <v>70.199829268292689</v>
      </c>
      <c r="AR11">
        <v>70.522682926829276</v>
      </c>
      <c r="AS11">
        <v>70.890463414634141</v>
      </c>
      <c r="AT11">
        <v>71.297121951219523</v>
      </c>
      <c r="AU11">
        <v>71.730463414634158</v>
      </c>
      <c r="AV11">
        <v>72.175780487804886</v>
      </c>
      <c r="AW11">
        <v>72.614878048780497</v>
      </c>
      <c r="AX11">
        <v>73.033121951219513</v>
      </c>
      <c r="AY11">
        <v>73.4199512195122</v>
      </c>
      <c r="AZ11">
        <v>73.766951219512208</v>
      </c>
      <c r="BA11">
        <v>74.071707317073177</v>
      </c>
      <c r="BB11">
        <v>74.34043902439025</v>
      </c>
      <c r="BC11">
        <v>74.583268292682931</v>
      </c>
      <c r="BD11">
        <v>74.80326829268293</v>
      </c>
      <c r="BE11">
        <v>75.007414634146343</v>
      </c>
      <c r="BF11">
        <v>75.202170731707312</v>
      </c>
      <c r="BG11">
        <v>75.392926829268291</v>
      </c>
      <c r="BH11">
        <v>75.585146341463414</v>
      </c>
    </row>
    <row r="12" spans="3:103">
      <c r="G12" t="s">
        <v>462</v>
      </c>
      <c r="H12" t="s">
        <v>2</v>
      </c>
      <c r="I12" t="s">
        <v>462</v>
      </c>
      <c r="J12" t="s">
        <v>2</v>
      </c>
    </row>
    <row r="13" spans="3:103">
      <c r="C13" t="s">
        <v>463</v>
      </c>
      <c r="D13" t="s">
        <v>3</v>
      </c>
      <c r="E13" t="s">
        <v>463</v>
      </c>
      <c r="F13" t="s">
        <v>3</v>
      </c>
      <c r="G13" t="s">
        <v>463</v>
      </c>
      <c r="H13" t="s">
        <v>3</v>
      </c>
      <c r="I13" t="s">
        <v>463</v>
      </c>
      <c r="J13" t="s">
        <v>3</v>
      </c>
    </row>
    <row r="14" spans="3:103">
      <c r="E14" t="s">
        <v>178</v>
      </c>
      <c r="F14" t="s">
        <v>414</v>
      </c>
      <c r="G14" t="s">
        <v>84</v>
      </c>
      <c r="H14" t="s">
        <v>176</v>
      </c>
      <c r="I14" t="s">
        <v>54</v>
      </c>
      <c r="J14" t="s">
        <v>463</v>
      </c>
    </row>
    <row r="15" spans="3:103">
      <c r="D15">
        <v>297.20058838218085</v>
      </c>
      <c r="E15">
        <v>55.094878048780494</v>
      </c>
    </row>
    <row r="16" spans="3:103">
      <c r="D16">
        <v>301.35799078190553</v>
      </c>
      <c r="E16">
        <v>55.649146341463414</v>
      </c>
    </row>
    <row r="17" spans="4:5">
      <c r="D17">
        <v>307.07738271971283</v>
      </c>
      <c r="E17">
        <v>56.192292682926841</v>
      </c>
    </row>
    <row r="18" spans="4:5">
      <c r="D18">
        <v>310.31509831637851</v>
      </c>
      <c r="E18">
        <v>56.720804878048781</v>
      </c>
    </row>
    <row r="19" spans="4:5">
      <c r="D19">
        <v>314.62312868693442</v>
      </c>
      <c r="E19">
        <v>57.235707317073178</v>
      </c>
    </row>
    <row r="20" spans="4:5">
      <c r="D20">
        <v>320.82187171702969</v>
      </c>
      <c r="E20">
        <v>57.736609756097565</v>
      </c>
    </row>
    <row r="21" spans="4:5">
      <c r="D21">
        <v>347.86820436695552</v>
      </c>
      <c r="E21">
        <v>58.225000000000009</v>
      </c>
    </row>
    <row r="22" spans="4:5">
      <c r="D22">
        <v>363.45958687814931</v>
      </c>
      <c r="E22">
        <v>58.700951219512199</v>
      </c>
    </row>
    <row r="23" spans="4:5">
      <c r="D23">
        <v>371.45072529850643</v>
      </c>
      <c r="E23">
        <v>59.16343902439025</v>
      </c>
    </row>
    <row r="24" spans="4:5">
      <c r="D24">
        <v>377.67959705246102</v>
      </c>
      <c r="E24">
        <v>59.609902439024395</v>
      </c>
    </row>
    <row r="25" spans="4:5">
      <c r="D25">
        <v>388.28758792763551</v>
      </c>
      <c r="E25">
        <v>60.035268292682929</v>
      </c>
    </row>
    <row r="26" spans="4:5">
      <c r="D26">
        <v>388.83462499831558</v>
      </c>
      <c r="E26">
        <v>60.439463414634155</v>
      </c>
    </row>
    <row r="27" spans="4:5">
      <c r="D27">
        <v>387.09669602030613</v>
      </c>
      <c r="E27">
        <v>60.822951219512198</v>
      </c>
    </row>
    <row r="28" spans="4:5">
      <c r="D28">
        <v>393.51486606615839</v>
      </c>
      <c r="E28">
        <v>61.187756097560978</v>
      </c>
    </row>
    <row r="29" spans="4:5">
      <c r="D29">
        <v>398.91344394273409</v>
      </c>
      <c r="E29">
        <v>61.538390243902448</v>
      </c>
    </row>
    <row r="30" spans="4:5">
      <c r="D30">
        <v>431.18882411076913</v>
      </c>
      <c r="E30">
        <v>61.881414634146346</v>
      </c>
    </row>
    <row r="31" spans="4:5">
      <c r="D31">
        <v>436.66323497901777</v>
      </c>
      <c r="E31">
        <v>62.22143902439025</v>
      </c>
    </row>
    <row r="32" spans="4:5">
      <c r="D32">
        <v>440.18417411853699</v>
      </c>
      <c r="E32">
        <v>62.563487804878051</v>
      </c>
    </row>
    <row r="33" spans="4:5">
      <c r="D33">
        <v>456.71007333082571</v>
      </c>
      <c r="E33">
        <v>62.908634146341477</v>
      </c>
    </row>
    <row r="34" spans="4:5">
      <c r="D34">
        <v>543.54737068502766</v>
      </c>
      <c r="E34">
        <v>63.259902439024387</v>
      </c>
    </row>
    <row r="35" spans="4:5">
      <c r="D35">
        <v>560.3697949578675</v>
      </c>
      <c r="E35">
        <v>63.616292682926847</v>
      </c>
    </row>
    <row r="36" spans="4:5">
      <c r="D36">
        <v>574.34489027889379</v>
      </c>
      <c r="E36">
        <v>63.974268292682922</v>
      </c>
    </row>
    <row r="37" spans="4:5">
      <c r="D37">
        <v>620.5811408416962</v>
      </c>
      <c r="E37">
        <v>64.328292682926829</v>
      </c>
    </row>
    <row r="38" spans="4:5">
      <c r="D38">
        <v>611.56761791250062</v>
      </c>
      <c r="E38">
        <v>64.673853658536586</v>
      </c>
    </row>
    <row r="39" spans="4:5">
      <c r="D39">
        <v>664.2031699727421</v>
      </c>
      <c r="E39">
        <v>65.001878048780497</v>
      </c>
    </row>
    <row r="40" spans="4:5">
      <c r="D40">
        <v>678.08912285140218</v>
      </c>
      <c r="E40">
        <v>65.305829268292698</v>
      </c>
    </row>
    <row r="41" spans="4:5">
      <c r="D41">
        <v>690.79549143385736</v>
      </c>
      <c r="E41">
        <v>65.582170731707322</v>
      </c>
    </row>
    <row r="42" spans="4:5">
      <c r="D42">
        <v>666.1969622066149</v>
      </c>
      <c r="E42">
        <v>65.829390243902438</v>
      </c>
    </row>
    <row r="43" spans="4:5">
      <c r="D43">
        <v>688.21177523087056</v>
      </c>
      <c r="E43">
        <v>66.049463414634147</v>
      </c>
    </row>
    <row r="44" spans="4:5">
      <c r="D44">
        <v>735.76036255348788</v>
      </c>
      <c r="E44">
        <v>66.246878048780502</v>
      </c>
    </row>
    <row r="45" spans="4:5">
      <c r="D45">
        <v>742.86764808642613</v>
      </c>
      <c r="E45">
        <v>66.430121951219533</v>
      </c>
    </row>
    <row r="46" spans="4:5">
      <c r="D46">
        <v>760.14085204305059</v>
      </c>
      <c r="E46">
        <v>66.608243902439028</v>
      </c>
    </row>
    <row r="47" spans="4:5">
      <c r="D47">
        <v>752.1816487222203</v>
      </c>
      <c r="E47">
        <v>66.788804878048794</v>
      </c>
    </row>
    <row r="48" spans="4:5">
      <c r="D48">
        <v>791.2544363715873</v>
      </c>
      <c r="E48">
        <v>66.974878048780482</v>
      </c>
    </row>
    <row r="49" spans="4:6">
      <c r="D49">
        <v>794.68616835779096</v>
      </c>
      <c r="E49">
        <v>67.168560975609765</v>
      </c>
    </row>
    <row r="50" spans="4:6">
      <c r="D50">
        <v>802.74316532409489</v>
      </c>
      <c r="E50">
        <v>67.367487804878053</v>
      </c>
    </row>
    <row r="51" spans="4:6">
      <c r="D51">
        <v>788.58365824449697</v>
      </c>
      <c r="E51">
        <v>67.56773170731708</v>
      </c>
    </row>
    <row r="52" spans="4:6">
      <c r="D52">
        <v>793.75956311154926</v>
      </c>
      <c r="E52">
        <v>67.764780487804885</v>
      </c>
    </row>
    <row r="53" spans="4:6">
      <c r="D53">
        <v>838.71925276800914</v>
      </c>
      <c r="E53">
        <v>67.957634146341476</v>
      </c>
    </row>
    <row r="54" spans="4:6">
      <c r="D54">
        <v>866.82696618063699</v>
      </c>
      <c r="E54">
        <v>68.147195121951228</v>
      </c>
    </row>
    <row r="55" spans="4:6">
      <c r="D55">
        <v>838.64723368355055</v>
      </c>
      <c r="E55">
        <v>68.334390243902448</v>
      </c>
    </row>
    <row r="56" spans="4:6">
      <c r="D56">
        <v>854.07205165576079</v>
      </c>
      <c r="E56">
        <v>68.519560975609764</v>
      </c>
    </row>
    <row r="57" spans="4:6">
      <c r="D57">
        <v>850.24891880899429</v>
      </c>
      <c r="E57">
        <v>68.704609756097568</v>
      </c>
    </row>
    <row r="58" spans="4:6">
      <c r="D58">
        <v>5641.7407552955374</v>
      </c>
      <c r="F58">
        <v>69.770731707317069</v>
      </c>
    </row>
    <row r="59" spans="4:6">
      <c r="D59">
        <v>5612.0795030785393</v>
      </c>
      <c r="F59">
        <v>70.270731707317083</v>
      </c>
    </row>
    <row r="60" spans="4:6">
      <c r="D60">
        <v>5774.5863148527378</v>
      </c>
      <c r="F60">
        <v>70.119512195121956</v>
      </c>
    </row>
    <row r="61" spans="4:6">
      <c r="D61">
        <v>5986.7839538791604</v>
      </c>
      <c r="F61">
        <v>69.917073170731712</v>
      </c>
    </row>
    <row r="62" spans="4:6">
      <c r="D62">
        <v>6136.9382299141689</v>
      </c>
      <c r="F62">
        <v>70.165853658536591</v>
      </c>
    </row>
    <row r="63" spans="4:6">
      <c r="D63">
        <v>6307.8902024158142</v>
      </c>
      <c r="F63">
        <v>70.214634146341467</v>
      </c>
    </row>
    <row r="64" spans="4:6">
      <c r="D64">
        <v>6591.3405575905572</v>
      </c>
      <c r="F64">
        <v>70.212195121951225</v>
      </c>
    </row>
    <row r="65" spans="4:6">
      <c r="D65">
        <v>6809.8204839164209</v>
      </c>
      <c r="F65">
        <v>70.560975609756113</v>
      </c>
    </row>
    <row r="66" spans="4:6">
      <c r="D66">
        <v>7073.4789493089393</v>
      </c>
      <c r="F66">
        <v>69.951219512195124</v>
      </c>
    </row>
    <row r="67" spans="4:6">
      <c r="D67">
        <v>7332.3685469984266</v>
      </c>
      <c r="F67">
        <v>70.507317073170753</v>
      </c>
    </row>
    <row r="68" spans="4:6">
      <c r="D68">
        <v>7569.0765952051188</v>
      </c>
      <c r="F68">
        <v>70.807317073170736</v>
      </c>
    </row>
    <row r="69" spans="4:6">
      <c r="D69">
        <v>7644.5248024424418</v>
      </c>
      <c r="F69">
        <v>71.107317073170748</v>
      </c>
    </row>
    <row r="70" spans="4:6">
      <c r="D70">
        <v>7940.9978322597872</v>
      </c>
      <c r="F70">
        <v>71.156097560975624</v>
      </c>
    </row>
    <row r="71" spans="4:6">
      <c r="D71">
        <v>8163.6037921938196</v>
      </c>
      <c r="F71">
        <v>71.356097560975613</v>
      </c>
    </row>
    <row r="72" spans="4:6">
      <c r="D72">
        <v>7909.5864795608213</v>
      </c>
      <c r="F72">
        <v>71.956097560975607</v>
      </c>
    </row>
    <row r="73" spans="4:6">
      <c r="D73">
        <v>7656.2635792437013</v>
      </c>
      <c r="F73">
        <v>72.604878048780478</v>
      </c>
    </row>
    <row r="74" spans="4:6">
      <c r="D74">
        <v>8100.5622216616603</v>
      </c>
      <c r="F74">
        <v>72.856097560975613</v>
      </c>
    </row>
    <row r="75" spans="4:6">
      <c r="D75">
        <v>8285.5708979790124</v>
      </c>
      <c r="F75">
        <v>73.256097560975618</v>
      </c>
    </row>
    <row r="76" spans="4:6">
      <c r="D76">
        <v>8438.4030774760213</v>
      </c>
      <c r="F76">
        <v>73.356097560975613</v>
      </c>
    </row>
    <row r="77" spans="4:6">
      <c r="D77">
        <v>8327.0417053609126</v>
      </c>
      <c r="F77">
        <v>73.804878048780495</v>
      </c>
    </row>
    <row r="78" spans="4:6">
      <c r="D78">
        <v>7942.2530179337655</v>
      </c>
      <c r="F78">
        <v>73.609756097560989</v>
      </c>
    </row>
    <row r="79" spans="4:6">
      <c r="D79">
        <v>7647.5380535678487</v>
      </c>
      <c r="F79">
        <v>74.009756097560995</v>
      </c>
    </row>
    <row r="80" spans="4:6">
      <c r="D80">
        <v>7259.0788987499136</v>
      </c>
      <c r="F80">
        <v>74.360975609756096</v>
      </c>
    </row>
    <row r="81" spans="4:6">
      <c r="D81">
        <v>7199.1185327128387</v>
      </c>
      <c r="F81">
        <v>74.463414634146332</v>
      </c>
    </row>
    <row r="82" spans="4:6">
      <c r="D82">
        <v>7443.3200169617294</v>
      </c>
      <c r="F82">
        <v>74.563414634146355</v>
      </c>
    </row>
    <row r="83" spans="4:6">
      <c r="D83">
        <v>7456.2629032800396</v>
      </c>
      <c r="F83">
        <v>74.563414634146355</v>
      </c>
    </row>
    <row r="84" spans="4:6">
      <c r="D84">
        <v>7376.0962383345895</v>
      </c>
      <c r="F84">
        <v>74.614634146341473</v>
      </c>
    </row>
    <row r="85" spans="4:6">
      <c r="D85">
        <v>7622.1730165215922</v>
      </c>
      <c r="F85">
        <v>74.765853658536599</v>
      </c>
    </row>
    <row r="86" spans="4:6">
      <c r="D86">
        <v>7849.7539703638877</v>
      </c>
      <c r="F86">
        <v>74.765853658536599</v>
      </c>
    </row>
    <row r="87" spans="4:6">
      <c r="D87">
        <v>7890.2872023628652</v>
      </c>
      <c r="F87">
        <v>75.01707317073172</v>
      </c>
    </row>
    <row r="88" spans="4:6">
      <c r="D88">
        <v>7671.7730657832008</v>
      </c>
      <c r="F88">
        <v>75.214634146341467</v>
      </c>
    </row>
    <row r="89" spans="4:6">
      <c r="D89">
        <v>7631.4678058826548</v>
      </c>
      <c r="F89">
        <v>75.365853658536594</v>
      </c>
    </row>
    <row r="90" spans="4:6">
      <c r="D90">
        <v>7677.4014010931178</v>
      </c>
      <c r="F90">
        <v>75.6170731707317</v>
      </c>
    </row>
    <row r="91" spans="4:6">
      <c r="D91">
        <v>7709.4965893220588</v>
      </c>
      <c r="F91">
        <v>75.419512195121968</v>
      </c>
    </row>
    <row r="92" spans="4:6">
      <c r="D92">
        <v>7757.8308224956863</v>
      </c>
      <c r="F92">
        <v>75.619512195121956</v>
      </c>
    </row>
    <row r="93" spans="4:6">
      <c r="D93">
        <v>7763.7551055663625</v>
      </c>
      <c r="F93">
        <v>75.621951219512198</v>
      </c>
    </row>
    <row r="94" spans="4:6">
      <c r="D94">
        <v>7844.4682658114134</v>
      </c>
      <c r="F94">
        <v>76.026829268292687</v>
      </c>
    </row>
    <row r="95" spans="4:6">
      <c r="D95">
        <v>7828.5810963958384</v>
      </c>
      <c r="F95">
        <v>76.429268292682934</v>
      </c>
    </row>
    <row r="96" spans="4:6">
      <c r="D96">
        <v>7803.6976045299325</v>
      </c>
      <c r="F96">
        <v>76.580487804878061</v>
      </c>
    </row>
    <row r="97" spans="4:7">
      <c r="D97">
        <v>7923.2238926318796</v>
      </c>
      <c r="F97">
        <v>76.582926829268303</v>
      </c>
    </row>
    <row r="98" spans="4:7">
      <c r="D98">
        <v>8056.8638499477538</v>
      </c>
      <c r="F98">
        <v>76.636585365853662</v>
      </c>
    </row>
    <row r="99" spans="4:7">
      <c r="D99">
        <v>7827.8863253718291</v>
      </c>
      <c r="F99">
        <v>76.836585365853665</v>
      </c>
    </row>
    <row r="100" spans="4:7">
      <c r="D100">
        <v>7843.3448491419167</v>
      </c>
      <c r="F100">
        <v>76.936585365853659</v>
      </c>
    </row>
    <row r="101" spans="4:7">
      <c r="D101">
        <v>7794.2355302638343</v>
      </c>
      <c r="F101">
        <v>77.036585365853668</v>
      </c>
    </row>
    <row r="102" spans="4:7">
      <c r="D102">
        <v>7881.5786420640516</v>
      </c>
      <c r="F102">
        <v>77.487804878048777</v>
      </c>
    </row>
    <row r="103" spans="4:7">
      <c r="D103">
        <v>7846.4996884997308</v>
      </c>
      <c r="F103">
        <v>77.487804878048777</v>
      </c>
    </row>
    <row r="104" spans="4:7">
      <c r="D104">
        <v>7697.6525350004122</v>
      </c>
      <c r="F104">
        <v>77.68780487804878</v>
      </c>
    </row>
    <row r="105" spans="4:7">
      <c r="D105">
        <v>7758.1657002755355</v>
      </c>
      <c r="F105">
        <v>77.987804878048792</v>
      </c>
    </row>
    <row r="106" spans="4:7">
      <c r="D106">
        <v>7488.0816378974123</v>
      </c>
      <c r="F106">
        <v>78.03902439024391</v>
      </c>
    </row>
    <row r="107" spans="4:7">
      <c r="D107">
        <v>7056.7772148112217</v>
      </c>
      <c r="F107">
        <v>78.390243902439025</v>
      </c>
    </row>
    <row r="108" spans="4:7">
      <c r="D108">
        <v>7161.5125984534579</v>
      </c>
      <c r="F108">
        <v>78.541463414634151</v>
      </c>
    </row>
    <row r="109" spans="4:7">
      <c r="D109">
        <v>7029.1841889240468</v>
      </c>
      <c r="F109">
        <v>78.641463414634146</v>
      </c>
    </row>
    <row r="110" spans="4:7">
      <c r="D110">
        <v>6812.2845438627164</v>
      </c>
      <c r="F110">
        <v>78.741463414634154</v>
      </c>
    </row>
    <row r="111" spans="4:7">
      <c r="D111">
        <v>6914.3121846343874</v>
      </c>
      <c r="F111">
        <v>78.841463414634148</v>
      </c>
    </row>
    <row r="112" spans="4:7">
      <c r="D112">
        <v>464.93315697802296</v>
      </c>
      <c r="G112">
        <v>59.907975609756107</v>
      </c>
    </row>
    <row r="113" spans="4:7">
      <c r="D113">
        <v>477.16870874563534</v>
      </c>
      <c r="G113">
        <v>60.959341463414638</v>
      </c>
    </row>
    <row r="114" spans="4:7">
      <c r="D114">
        <v>483.71737533165521</v>
      </c>
      <c r="G114">
        <v>61.906463414634153</v>
      </c>
    </row>
    <row r="115" spans="4:7">
      <c r="D115">
        <v>486.16798578330651</v>
      </c>
      <c r="G115">
        <v>62.768121951219527</v>
      </c>
    </row>
    <row r="116" spans="4:7">
      <c r="D116">
        <v>527.488337452736</v>
      </c>
      <c r="G116">
        <v>63.558658536585384</v>
      </c>
    </row>
    <row r="117" spans="4:7">
      <c r="D117">
        <v>537.17473151495949</v>
      </c>
      <c r="G117">
        <v>64.282585365853649</v>
      </c>
    </row>
    <row r="118" spans="4:7">
      <c r="D118">
        <v>577.21101059403998</v>
      </c>
      <c r="G118">
        <v>64.936536585365857</v>
      </c>
    </row>
    <row r="119" spans="4:7">
      <c r="D119">
        <v>617.15490108924712</v>
      </c>
      <c r="G119">
        <v>65.523219512195126</v>
      </c>
    </row>
    <row r="120" spans="4:7">
      <c r="D120">
        <v>619.04366231340384</v>
      </c>
      <c r="G120">
        <v>66.049682926829277</v>
      </c>
    </row>
    <row r="121" spans="4:7">
      <c r="D121">
        <v>609.45519574821526</v>
      </c>
      <c r="G121">
        <v>66.521512195121957</v>
      </c>
    </row>
    <row r="122" spans="4:7">
      <c r="D122">
        <v>597.14671013246004</v>
      </c>
      <c r="G122">
        <v>66.939853658536592</v>
      </c>
    </row>
    <row r="123" spans="4:7">
      <c r="D123">
        <v>606.8304373258776</v>
      </c>
      <c r="G123">
        <v>67.307756097560983</v>
      </c>
    </row>
    <row r="124" spans="4:7">
      <c r="D124">
        <v>621.91071718247656</v>
      </c>
      <c r="G124">
        <v>67.628756097560981</v>
      </c>
    </row>
    <row r="125" spans="4:7">
      <c r="D125">
        <v>651.07495864779492</v>
      </c>
      <c r="G125">
        <v>67.910365853658547</v>
      </c>
    </row>
    <row r="126" spans="4:7">
      <c r="D126">
        <v>657.7597360709392</v>
      </c>
      <c r="G126">
        <v>68.157073170731721</v>
      </c>
    </row>
    <row r="127" spans="4:7">
      <c r="D127">
        <v>671.20950327618368</v>
      </c>
      <c r="G127">
        <v>68.371804878048778</v>
      </c>
    </row>
    <row r="128" spans="4:7">
      <c r="D128">
        <v>694.42235997915202</v>
      </c>
      <c r="G128">
        <v>68.559439024390258</v>
      </c>
    </row>
    <row r="129" spans="4:7">
      <c r="D129">
        <v>720.34149578352083</v>
      </c>
      <c r="G129">
        <v>68.725439024390255</v>
      </c>
    </row>
    <row r="130" spans="4:7">
      <c r="D130">
        <v>724.1161051267153</v>
      </c>
      <c r="G130">
        <v>68.88029268292685</v>
      </c>
    </row>
    <row r="131" spans="4:7">
      <c r="D131">
        <v>766.99532939564915</v>
      </c>
      <c r="G131">
        <v>69.030512195121958</v>
      </c>
    </row>
    <row r="132" spans="4:7">
      <c r="D132">
        <v>736.85180138688543</v>
      </c>
      <c r="G132">
        <v>69.18209756097562</v>
      </c>
    </row>
    <row r="133" spans="4:7">
      <c r="D133">
        <v>752.62866254066626</v>
      </c>
      <c r="G133">
        <v>69.339634146341467</v>
      </c>
    </row>
    <row r="134" spans="4:7">
      <c r="D134">
        <v>788.12872356674916</v>
      </c>
      <c r="G134">
        <v>69.509219512195131</v>
      </c>
    </row>
    <row r="135" spans="4:7">
      <c r="D135">
        <v>816.16288999735696</v>
      </c>
      <c r="G135">
        <v>69.699926829268293</v>
      </c>
    </row>
    <row r="136" spans="4:7">
      <c r="D136">
        <v>866.8480896041433</v>
      </c>
      <c r="G136">
        <v>69.926414634146354</v>
      </c>
    </row>
    <row r="137" spans="4:7">
      <c r="D137">
        <v>881.53794176830525</v>
      </c>
      <c r="G137">
        <v>70.199829268292689</v>
      </c>
    </row>
    <row r="138" spans="4:7">
      <c r="D138">
        <v>871.64626953641039</v>
      </c>
      <c r="G138">
        <v>70.522682926829276</v>
      </c>
    </row>
    <row r="139" spans="4:7">
      <c r="D139">
        <v>869.11123851087211</v>
      </c>
      <c r="G139">
        <v>70.890463414634141</v>
      </c>
    </row>
    <row r="140" spans="4:7">
      <c r="D140">
        <v>878.19694987367654</v>
      </c>
      <c r="G140">
        <v>71.297121951219523</v>
      </c>
    </row>
    <row r="141" spans="4:7">
      <c r="D141">
        <v>919.32101976406659</v>
      </c>
      <c r="G141">
        <v>71.730463414634158</v>
      </c>
    </row>
    <row r="142" spans="4:7">
      <c r="D142">
        <v>932.55850218186106</v>
      </c>
      <c r="G142">
        <v>72.175780487804886</v>
      </c>
    </row>
    <row r="143" spans="4:7">
      <c r="D143">
        <v>978.61898313027177</v>
      </c>
      <c r="G143">
        <v>72.614878048780497</v>
      </c>
    </row>
    <row r="144" spans="4:7">
      <c r="D144">
        <v>1107.3128368519092</v>
      </c>
      <c r="G144">
        <v>73.033121951219513</v>
      </c>
    </row>
    <row r="145" spans="4:8">
      <c r="D145">
        <v>1264.5471481202862</v>
      </c>
      <c r="G145">
        <v>73.4199512195122</v>
      </c>
    </row>
    <row r="146" spans="4:8">
      <c r="D146">
        <v>1361.6923173687601</v>
      </c>
      <c r="G146">
        <v>73.766951219512208</v>
      </c>
    </row>
    <row r="147" spans="4:8">
      <c r="D147">
        <v>1478.1554827538864</v>
      </c>
      <c r="G147">
        <v>74.071707317073177</v>
      </c>
    </row>
    <row r="148" spans="4:8">
      <c r="D148">
        <v>1550.5302708506431</v>
      </c>
      <c r="G148">
        <v>74.34043902439025</v>
      </c>
    </row>
    <row r="149" spans="4:8">
      <c r="D149">
        <v>1576.181106778746</v>
      </c>
      <c r="G149">
        <v>74.583268292682931</v>
      </c>
    </row>
    <row r="150" spans="4:8">
      <c r="D150">
        <v>1692.6798919820319</v>
      </c>
      <c r="G150">
        <v>74.80326829268293</v>
      </c>
    </row>
    <row r="151" spans="4:8">
      <c r="D151">
        <v>1845.7372828837449</v>
      </c>
      <c r="G151">
        <v>75.007414634146343</v>
      </c>
    </row>
    <row r="152" spans="4:8">
      <c r="D152">
        <v>1994.3995923013399</v>
      </c>
      <c r="G152">
        <v>75.202170731707312</v>
      </c>
    </row>
    <row r="153" spans="4:8">
      <c r="D153">
        <v>2079.1197146654131</v>
      </c>
      <c r="G153">
        <v>75.392926829268291</v>
      </c>
    </row>
    <row r="154" spans="4:8">
      <c r="D154">
        <v>2226.2698706331316</v>
      </c>
      <c r="G154">
        <v>75.585146341463414</v>
      </c>
    </row>
    <row r="155" spans="4:8">
      <c r="D155">
        <v>268.52115504539438</v>
      </c>
      <c r="H155">
        <v>48.407414634146299</v>
      </c>
    </row>
    <row r="156" spans="4:8">
      <c r="D156">
        <v>268.48508333464531</v>
      </c>
      <c r="H156">
        <v>49.086975609756102</v>
      </c>
    </row>
    <row r="157" spans="4:8">
      <c r="D157">
        <v>269.75938398268369</v>
      </c>
      <c r="H157">
        <v>49.760292682926831</v>
      </c>
    </row>
    <row r="158" spans="4:8">
      <c r="D158">
        <v>273.9426678647244</v>
      </c>
      <c r="H158">
        <v>50.42341463414634</v>
      </c>
    </row>
    <row r="159" spans="4:8">
      <c r="D159">
        <v>277.18726196104097</v>
      </c>
      <c r="H159">
        <v>51.067926829268295</v>
      </c>
    </row>
    <row r="160" spans="4:8">
      <c r="D160">
        <v>281.77675061669771</v>
      </c>
      <c r="H160">
        <v>51.689463414634155</v>
      </c>
    </row>
    <row r="161" spans="4:8">
      <c r="D161">
        <v>283.27539364157241</v>
      </c>
      <c r="H161">
        <v>52.284634146341475</v>
      </c>
    </row>
    <row r="162" spans="4:8">
      <c r="D162">
        <v>280.6107582925689</v>
      </c>
      <c r="H162">
        <v>52.849024390243912</v>
      </c>
    </row>
    <row r="163" spans="4:8">
      <c r="D163">
        <v>286.85919643838389</v>
      </c>
      <c r="H163">
        <v>53.380707317073181</v>
      </c>
    </row>
    <row r="164" spans="4:8">
      <c r="D164">
        <v>287.53504485096232</v>
      </c>
      <c r="H164">
        <v>53.874707317073174</v>
      </c>
    </row>
    <row r="165" spans="4:8">
      <c r="D165">
        <v>295.21558513213648</v>
      </c>
      <c r="H165">
        <v>54.32853658536586</v>
      </c>
    </row>
    <row r="166" spans="4:8">
      <c r="D166">
        <v>299.59267713233521</v>
      </c>
      <c r="H166">
        <v>54.744609756097567</v>
      </c>
    </row>
    <row r="167" spans="4:8">
      <c r="D167">
        <v>302.29211243360317</v>
      </c>
      <c r="H167">
        <v>55.13234146341464</v>
      </c>
    </row>
    <row r="168" spans="4:8">
      <c r="D168">
        <v>307.73507115497819</v>
      </c>
      <c r="H168">
        <v>55.499634146341464</v>
      </c>
    </row>
    <row r="169" spans="4:8">
      <c r="D169">
        <v>316.63168298557861</v>
      </c>
      <c r="H169">
        <v>55.8609024390244</v>
      </c>
    </row>
    <row r="170" spans="4:8">
      <c r="D170">
        <v>320.65478246954575</v>
      </c>
      <c r="H170">
        <v>56.230512195121953</v>
      </c>
    </row>
    <row r="171" spans="4:8">
      <c r="D171">
        <v>325.73809089355296</v>
      </c>
      <c r="H171">
        <v>56.618439024390248</v>
      </c>
    </row>
    <row r="172" spans="4:8">
      <c r="D172">
        <v>336.21216814992295</v>
      </c>
      <c r="H172">
        <v>57.031121951219525</v>
      </c>
    </row>
    <row r="173" spans="4:8">
      <c r="D173">
        <v>344.71762168500044</v>
      </c>
      <c r="H173">
        <v>57.473048780487808</v>
      </c>
    </row>
    <row r="174" spans="4:8">
      <c r="D174">
        <v>352.18795832091206</v>
      </c>
      <c r="H174">
        <v>57.943731707317077</v>
      </c>
    </row>
    <row r="175" spans="4:8">
      <c r="D175">
        <v>358.47658670593017</v>
      </c>
      <c r="H175">
        <v>58.438219512195126</v>
      </c>
    </row>
    <row r="176" spans="4:8">
      <c r="D176">
        <v>365.37949144435566</v>
      </c>
      <c r="H176">
        <v>58.94507317073171</v>
      </c>
    </row>
    <row r="177" spans="4:8">
      <c r="D177">
        <v>365.27770440435182</v>
      </c>
      <c r="H177">
        <v>59.4529268292683</v>
      </c>
    </row>
    <row r="178" spans="4:8">
      <c r="D178">
        <v>373.30004247137828</v>
      </c>
      <c r="H178">
        <v>59.954829268292684</v>
      </c>
    </row>
    <row r="179" spans="4:8">
      <c r="D179">
        <v>386.42092255035942</v>
      </c>
      <c r="H179">
        <v>60.444365853658539</v>
      </c>
    </row>
    <row r="180" spans="4:8">
      <c r="D180">
        <v>391.73581448817833</v>
      </c>
      <c r="H180">
        <v>60.915609756097574</v>
      </c>
    </row>
    <row r="181" spans="4:8">
      <c r="D181">
        <v>399.05252890747278</v>
      </c>
      <c r="H181">
        <v>61.369560975609765</v>
      </c>
    </row>
    <row r="182" spans="4:8">
      <c r="D182">
        <v>402.77631948960965</v>
      </c>
      <c r="H182">
        <v>61.807219512195132</v>
      </c>
    </row>
    <row r="183" spans="4:8">
      <c r="D183">
        <v>416.44011388523859</v>
      </c>
      <c r="H183">
        <v>62.227073170731721</v>
      </c>
    </row>
    <row r="184" spans="4:8">
      <c r="D184">
        <v>418.92218638741713</v>
      </c>
      <c r="H184">
        <v>62.630634146341464</v>
      </c>
    </row>
    <row r="185" spans="4:8">
      <c r="D185">
        <v>418.58855633067475</v>
      </c>
      <c r="H185">
        <v>63.01985365853659</v>
      </c>
    </row>
    <row r="186" spans="4:8">
      <c r="D186">
        <v>423.5801144189852</v>
      </c>
      <c r="H186">
        <v>63.399195121951216</v>
      </c>
    </row>
    <row r="187" spans="4:8">
      <c r="D187">
        <v>425.60450754775633</v>
      </c>
      <c r="H187">
        <v>63.774536585365858</v>
      </c>
    </row>
    <row r="188" spans="4:8">
      <c r="D188">
        <v>442.07320818851616</v>
      </c>
      <c r="H188">
        <v>64.147804878048774</v>
      </c>
    </row>
    <row r="189" spans="4:8">
      <c r="D189">
        <v>452.36697973870639</v>
      </c>
      <c r="H189">
        <v>64.523878048780503</v>
      </c>
    </row>
    <row r="190" spans="4:8">
      <c r="D190">
        <v>468.55573596018587</v>
      </c>
      <c r="H190">
        <v>64.908097560975619</v>
      </c>
    </row>
    <row r="191" spans="4:8">
      <c r="D191">
        <v>486.29237478607553</v>
      </c>
      <c r="H191">
        <v>65.300439024390258</v>
      </c>
    </row>
    <row r="192" spans="4:8">
      <c r="D192">
        <v>501.56448522598606</v>
      </c>
      <c r="H192">
        <v>65.699439024390259</v>
      </c>
    </row>
    <row r="193" spans="4:9">
      <c r="D193">
        <v>545.26422460711092</v>
      </c>
      <c r="H193">
        <v>66.102634146341472</v>
      </c>
    </row>
    <row r="194" spans="4:9">
      <c r="D194">
        <v>562.70048790151134</v>
      </c>
      <c r="H194">
        <v>66.50614634146342</v>
      </c>
    </row>
    <row r="195" spans="4:9">
      <c r="D195">
        <v>574.32036231025313</v>
      </c>
      <c r="H195">
        <v>66.904170731707325</v>
      </c>
    </row>
    <row r="196" spans="4:9">
      <c r="D196">
        <v>595.1000600124421</v>
      </c>
      <c r="H196">
        <v>67.289878048780494</v>
      </c>
    </row>
    <row r="197" spans="4:9">
      <c r="D197">
        <v>606.05381587854367</v>
      </c>
      <c r="H197">
        <v>67.660414634146335</v>
      </c>
    </row>
    <row r="198" spans="4:9">
      <c r="D198">
        <v>709.15324047633078</v>
      </c>
      <c r="I198">
        <v>59.558000000000007</v>
      </c>
    </row>
    <row r="199" spans="4:9">
      <c r="D199">
        <v>741.69187059694764</v>
      </c>
      <c r="I199">
        <v>59.924804878048789</v>
      </c>
    </row>
    <row r="200" spans="4:9">
      <c r="D200">
        <v>793.44203988690094</v>
      </c>
      <c r="I200">
        <v>60.251512195121961</v>
      </c>
    </row>
    <row r="201" spans="4:9">
      <c r="D201">
        <v>824.22256072991286</v>
      </c>
      <c r="I201">
        <v>60.541097560975615</v>
      </c>
    </row>
    <row r="202" spans="4:9">
      <c r="D202">
        <v>840.05417661567117</v>
      </c>
      <c r="I202">
        <v>60.800512195121961</v>
      </c>
    </row>
    <row r="203" spans="4:9">
      <c r="D203">
        <v>860.7887101652135</v>
      </c>
      <c r="I203">
        <v>61.039121951219521</v>
      </c>
    </row>
    <row r="204" spans="4:9">
      <c r="D204">
        <v>868.47508632870461</v>
      </c>
      <c r="I204">
        <v>61.270829268292687</v>
      </c>
    </row>
    <row r="205" spans="4:9">
      <c r="D205">
        <v>902.26608960018098</v>
      </c>
      <c r="I205">
        <v>61.506463414634162</v>
      </c>
    </row>
    <row r="206" spans="4:9">
      <c r="D206">
        <v>936.77058239717633</v>
      </c>
      <c r="I206">
        <v>61.754975609756102</v>
      </c>
    </row>
    <row r="207" spans="4:9">
      <c r="D207">
        <v>931.68087511427302</v>
      </c>
      <c r="I207">
        <v>62.020292682926843</v>
      </c>
    </row>
    <row r="208" spans="4:9">
      <c r="D208">
        <v>873.0181645076708</v>
      </c>
      <c r="I208">
        <v>62.304365853658545</v>
      </c>
    </row>
    <row r="209" spans="4:9">
      <c r="D209">
        <v>867.19360218691452</v>
      </c>
      <c r="I209">
        <v>62.602243902439028</v>
      </c>
    </row>
    <row r="210" spans="4:9">
      <c r="D210">
        <v>868.74546409375023</v>
      </c>
      <c r="I210">
        <v>62.911463414634156</v>
      </c>
    </row>
    <row r="211" spans="4:9">
      <c r="D211">
        <v>904.3789898258799</v>
      </c>
      <c r="I211">
        <v>63.232073170731717</v>
      </c>
    </row>
    <row r="212" spans="4:9">
      <c r="D212">
        <v>945.31449622464572</v>
      </c>
      <c r="I212">
        <v>63.562560975609756</v>
      </c>
    </row>
    <row r="213" spans="4:9">
      <c r="D213">
        <v>969.49604402013313</v>
      </c>
      <c r="I213">
        <v>63.900463414634146</v>
      </c>
    </row>
    <row r="214" spans="4:9">
      <c r="D214">
        <v>987.5625571834222</v>
      </c>
      <c r="I214">
        <v>64.245829268292681</v>
      </c>
    </row>
    <row r="215" spans="4:9">
      <c r="D215">
        <v>982.17911360781841</v>
      </c>
      <c r="I215">
        <v>64.598219512195129</v>
      </c>
    </row>
    <row r="216" spans="4:9">
      <c r="D216">
        <v>983.99652274908442</v>
      </c>
      <c r="I216">
        <v>64.961195121951235</v>
      </c>
    </row>
    <row r="217" spans="4:9">
      <c r="D217">
        <v>932.26954502839249</v>
      </c>
      <c r="I217">
        <v>65.340317073170738</v>
      </c>
    </row>
    <row r="218" spans="4:9">
      <c r="D218">
        <v>934.22137018619765</v>
      </c>
      <c r="I218">
        <v>65.742682926829275</v>
      </c>
    </row>
    <row r="219" spans="4:9">
      <c r="D219">
        <v>929.00367899759226</v>
      </c>
      <c r="I219">
        <v>66.171804878048789</v>
      </c>
    </row>
    <row r="220" spans="4:9">
      <c r="D220">
        <v>937.56983457935019</v>
      </c>
      <c r="I220">
        <v>66.627682926829266</v>
      </c>
    </row>
    <row r="221" spans="4:9">
      <c r="D221">
        <v>971.9184342033908</v>
      </c>
      <c r="I221">
        <v>67.106829268292699</v>
      </c>
    </row>
    <row r="222" spans="4:9">
      <c r="D222">
        <v>989.79863937128493</v>
      </c>
      <c r="I222">
        <v>67.603195121951217</v>
      </c>
    </row>
    <row r="223" spans="4:9">
      <c r="D223">
        <v>1026.3754312493311</v>
      </c>
      <c r="I223">
        <v>68.109731707317081</v>
      </c>
    </row>
    <row r="224" spans="4:9">
      <c r="D224">
        <v>1061.8382920373463</v>
      </c>
      <c r="I224">
        <v>68.616390243902444</v>
      </c>
    </row>
    <row r="225" spans="4:9">
      <c r="D225">
        <v>1070.588284832196</v>
      </c>
      <c r="I225">
        <v>69.113097560975618</v>
      </c>
    </row>
    <row r="226" spans="4:9">
      <c r="D226">
        <v>1078.1832647421907</v>
      </c>
      <c r="I226">
        <v>69.591292682926834</v>
      </c>
    </row>
    <row r="227" spans="4:9">
      <c r="D227">
        <v>1066.3028555200112</v>
      </c>
      <c r="I227">
        <v>70.041975609756108</v>
      </c>
    </row>
    <row r="228" spans="4:9">
      <c r="D228">
        <v>1068.8959343859676</v>
      </c>
      <c r="I228">
        <v>70.459609756097578</v>
      </c>
    </row>
    <row r="229" spans="4:9">
      <c r="D229">
        <v>1081.2674798511525</v>
      </c>
      <c r="I229">
        <v>70.845243902439037</v>
      </c>
    </row>
    <row r="230" spans="4:9">
      <c r="D230">
        <v>1083.5887786839846</v>
      </c>
      <c r="I230">
        <v>71.201878048780486</v>
      </c>
    </row>
    <row r="231" spans="4:9">
      <c r="D231">
        <v>1128.5507443534129</v>
      </c>
      <c r="I231">
        <v>71.532000000000011</v>
      </c>
    </row>
    <row r="232" spans="4:9">
      <c r="D232">
        <v>1142.4698762579899</v>
      </c>
      <c r="I232">
        <v>71.839634146341467</v>
      </c>
    </row>
    <row r="233" spans="4:9">
      <c r="D233">
        <v>1168.4293826286525</v>
      </c>
      <c r="I233">
        <v>72.131731707317073</v>
      </c>
    </row>
    <row r="234" spans="4:9">
      <c r="D234">
        <v>1221.3623105145459</v>
      </c>
      <c r="I234">
        <v>72.414829268292692</v>
      </c>
    </row>
    <row r="235" spans="4:9">
      <c r="D235">
        <v>1276.2746366868078</v>
      </c>
      <c r="I235">
        <v>72.695414634146346</v>
      </c>
    </row>
    <row r="236" spans="4:9">
      <c r="D236">
        <v>1222.4291117794251</v>
      </c>
      <c r="I236">
        <v>72.978024390243917</v>
      </c>
    </row>
    <row r="237" spans="4:9">
      <c r="D237">
        <v>1338.5895887166341</v>
      </c>
      <c r="I237">
        <v>73.26414634146343</v>
      </c>
    </row>
    <row r="238" spans="4:9">
      <c r="D238">
        <v>1346.6496534288983</v>
      </c>
      <c r="I238">
        <v>73.552341463414649</v>
      </c>
    </row>
    <row r="239" spans="4:9">
      <c r="D239">
        <v>1391.9093093658792</v>
      </c>
      <c r="I239">
        <v>73.839585365853665</v>
      </c>
    </row>
    <row r="240" spans="4:9">
      <c r="D240">
        <v>1437.7959891652858</v>
      </c>
      <c r="I240">
        <v>74.12243902439026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3:N62"/>
  <sheetViews>
    <sheetView tabSelected="1" topLeftCell="C12" workbookViewId="0">
      <selection activeCell="J12" sqref="J12:K62"/>
    </sheetView>
  </sheetViews>
  <sheetFormatPr defaultRowHeight="15"/>
  <cols>
    <col min="5" max="5" width="11" bestFit="1" customWidth="1"/>
  </cols>
  <sheetData>
    <row r="3" spans="2:11">
      <c r="B3" t="s">
        <v>702</v>
      </c>
      <c r="C3" t="s">
        <v>698</v>
      </c>
      <c r="D3" t="s">
        <v>700</v>
      </c>
    </row>
    <row r="4" spans="2:11">
      <c r="B4" t="s">
        <v>703</v>
      </c>
      <c r="C4" t="s">
        <v>699</v>
      </c>
      <c r="D4" t="s">
        <v>701</v>
      </c>
      <c r="E4" t="s">
        <v>706</v>
      </c>
      <c r="F4" t="s">
        <v>707</v>
      </c>
      <c r="G4" t="s">
        <v>708</v>
      </c>
      <c r="H4" t="s">
        <v>707</v>
      </c>
      <c r="I4" t="s">
        <v>708</v>
      </c>
      <c r="J4" t="s">
        <v>712</v>
      </c>
    </row>
    <row r="5" spans="2:11">
      <c r="B5" t="s">
        <v>704</v>
      </c>
      <c r="C5" t="s">
        <v>456</v>
      </c>
      <c r="D5" t="s">
        <v>456</v>
      </c>
      <c r="F5" t="s">
        <v>709</v>
      </c>
      <c r="G5" t="s">
        <v>710</v>
      </c>
      <c r="H5" t="s">
        <v>711</v>
      </c>
    </row>
    <row r="6" spans="2:11">
      <c r="B6" t="s">
        <v>705</v>
      </c>
      <c r="C6" t="s">
        <v>457</v>
      </c>
      <c r="D6" t="s">
        <v>457</v>
      </c>
      <c r="F6" t="s">
        <v>713</v>
      </c>
      <c r="G6" t="s">
        <v>713</v>
      </c>
    </row>
    <row r="7" spans="2:11">
      <c r="B7">
        <v>1960</v>
      </c>
      <c r="C7">
        <v>786648153</v>
      </c>
      <c r="D7">
        <v>3034976940</v>
      </c>
      <c r="E7" s="9">
        <f>D7-C7</f>
        <v>2248328787</v>
      </c>
    </row>
    <row r="8" spans="2:11">
      <c r="B8">
        <f>B7+1</f>
        <v>1961</v>
      </c>
      <c r="C8">
        <v>798937506</v>
      </c>
      <c r="D8">
        <v>3076049520</v>
      </c>
      <c r="E8" s="9">
        <f t="shared" ref="E8:E62" si="0">D8-C8</f>
        <v>2277112014</v>
      </c>
    </row>
    <row r="9" spans="2:11">
      <c r="B9">
        <f t="shared" ref="B9:B62" si="1">B8+1</f>
        <v>1962</v>
      </c>
      <c r="C9">
        <v>809855392</v>
      </c>
      <c r="D9">
        <v>3129008718</v>
      </c>
      <c r="E9" s="9">
        <f t="shared" si="0"/>
        <v>2319153326</v>
      </c>
    </row>
    <row r="10" spans="2:11">
      <c r="B10">
        <f t="shared" si="1"/>
        <v>1963</v>
      </c>
      <c r="C10">
        <v>820737024</v>
      </c>
      <c r="D10">
        <v>3193909996</v>
      </c>
      <c r="E10" s="9">
        <f t="shared" si="0"/>
        <v>2373172972</v>
      </c>
    </row>
    <row r="11" spans="2:11">
      <c r="B11">
        <f t="shared" si="1"/>
        <v>1964</v>
      </c>
      <c r="C11">
        <v>831581967</v>
      </c>
      <c r="D11">
        <v>3259327808</v>
      </c>
      <c r="E11" s="9">
        <f t="shared" si="0"/>
        <v>2427745841</v>
      </c>
    </row>
    <row r="12" spans="2:11">
      <c r="B12">
        <f t="shared" si="1"/>
        <v>1965</v>
      </c>
      <c r="C12">
        <v>842088008</v>
      </c>
      <c r="D12">
        <v>3326024625</v>
      </c>
      <c r="E12" s="9">
        <f t="shared" si="0"/>
        <v>2483936617</v>
      </c>
      <c r="F12" s="10">
        <v>7850.652686168427</v>
      </c>
      <c r="G12" s="10">
        <v>3500.5314896668997</v>
      </c>
      <c r="H12" s="12">
        <f>F12*10^6/C12</f>
        <v>9.3228410945004541</v>
      </c>
      <c r="I12" s="12">
        <f>G12*10^6/E12</f>
        <v>1.4092676381954958</v>
      </c>
      <c r="J12">
        <f>H12*14/44</f>
        <v>2.9663585300683262</v>
      </c>
      <c r="K12">
        <f>I12*14/44</f>
        <v>0.44840333942583954</v>
      </c>
    </row>
    <row r="13" spans="2:11">
      <c r="B13">
        <f t="shared" si="1"/>
        <v>1966</v>
      </c>
      <c r="C13">
        <v>852078296</v>
      </c>
      <c r="D13">
        <v>3395817124</v>
      </c>
      <c r="E13" s="9">
        <f t="shared" si="0"/>
        <v>2543738828</v>
      </c>
      <c r="F13" s="10">
        <v>8173.132252040702</v>
      </c>
      <c r="G13" s="10">
        <v>3705.0945984384371</v>
      </c>
      <c r="H13" s="12">
        <f t="shared" ref="H13:H62" si="2">F13*10^6/C13</f>
        <v>9.5919967571157354</v>
      </c>
      <c r="I13" s="12">
        <f t="shared" ref="I13:I62" si="3">G13*10^6/E13</f>
        <v>1.4565546421884616</v>
      </c>
      <c r="J13">
        <f t="shared" ref="J13:J62" si="4">H13*14/44</f>
        <v>3.0519989681731885</v>
      </c>
      <c r="K13">
        <f t="shared" ref="K13:K62" si="5">I13*14/44</f>
        <v>0.46344920433269238</v>
      </c>
    </row>
    <row r="14" spans="2:11">
      <c r="B14">
        <f t="shared" si="1"/>
        <v>1967</v>
      </c>
      <c r="C14">
        <v>861666135</v>
      </c>
      <c r="D14">
        <v>3465216205</v>
      </c>
      <c r="E14" s="9">
        <f t="shared" si="0"/>
        <v>2603550070</v>
      </c>
      <c r="F14" s="10">
        <v>8440.9065220911962</v>
      </c>
      <c r="G14" s="10">
        <v>3798.5189644534848</v>
      </c>
      <c r="H14" s="12">
        <f t="shared" si="2"/>
        <v>9.7960290874042482</v>
      </c>
      <c r="I14" s="12">
        <f t="shared" si="3"/>
        <v>1.4589767288222288</v>
      </c>
      <c r="J14">
        <f t="shared" si="4"/>
        <v>3.1169183459922607</v>
      </c>
      <c r="K14">
        <f t="shared" si="5"/>
        <v>0.46421986826161826</v>
      </c>
    </row>
    <row r="15" spans="2:11">
      <c r="B15">
        <f t="shared" si="1"/>
        <v>1968</v>
      </c>
      <c r="C15">
        <v>870346341</v>
      </c>
      <c r="D15">
        <v>3535391928</v>
      </c>
      <c r="E15" s="9">
        <f t="shared" si="0"/>
        <v>2665045587</v>
      </c>
      <c r="F15" s="10">
        <v>8972.3263473766146</v>
      </c>
      <c r="G15" s="10">
        <v>3931.6184513293556</v>
      </c>
      <c r="H15" s="12">
        <f t="shared" si="2"/>
        <v>10.308914882169438</v>
      </c>
      <c r="I15" s="12">
        <f t="shared" si="3"/>
        <v>1.4752537331847733</v>
      </c>
      <c r="J15">
        <f t="shared" si="4"/>
        <v>3.2801092806902759</v>
      </c>
      <c r="K15">
        <f t="shared" si="5"/>
        <v>0.46939891510424603</v>
      </c>
    </row>
    <row r="16" spans="2:11">
      <c r="B16">
        <f t="shared" si="1"/>
        <v>1969</v>
      </c>
      <c r="C16">
        <v>880830298</v>
      </c>
      <c r="D16">
        <v>3609752622</v>
      </c>
      <c r="E16" s="9">
        <f t="shared" si="0"/>
        <v>2728922324</v>
      </c>
      <c r="F16" s="10">
        <v>9516.8833833949084</v>
      </c>
      <c r="G16" s="10">
        <v>4196.3359660613551</v>
      </c>
      <c r="H16" s="12">
        <f t="shared" si="2"/>
        <v>10.804445992609248</v>
      </c>
      <c r="I16" s="12">
        <f t="shared" si="3"/>
        <v>1.5377264237812565</v>
      </c>
      <c r="J16">
        <f t="shared" si="4"/>
        <v>3.4377782703756696</v>
      </c>
      <c r="K16">
        <f t="shared" si="5"/>
        <v>0.48927658938494523</v>
      </c>
    </row>
    <row r="17" spans="2:14">
      <c r="B17">
        <f t="shared" si="1"/>
        <v>1970</v>
      </c>
      <c r="C17">
        <v>890374533</v>
      </c>
      <c r="D17">
        <v>3684808985</v>
      </c>
      <c r="E17" s="9">
        <f t="shared" si="0"/>
        <v>2794434452</v>
      </c>
      <c r="F17" s="10">
        <v>9966.209471803124</v>
      </c>
      <c r="G17" s="10">
        <v>4504.1092635380492</v>
      </c>
      <c r="H17" s="12">
        <f t="shared" si="2"/>
        <v>11.193277775166468</v>
      </c>
      <c r="I17" s="12">
        <f t="shared" si="3"/>
        <v>1.6118142475356401</v>
      </c>
      <c r="J17">
        <f t="shared" si="4"/>
        <v>3.5614974739166034</v>
      </c>
      <c r="K17">
        <f t="shared" si="5"/>
        <v>0.51284998785224911</v>
      </c>
    </row>
    <row r="18" spans="2:14">
      <c r="B18">
        <f t="shared" si="1"/>
        <v>1971</v>
      </c>
      <c r="C18">
        <v>900593213</v>
      </c>
      <c r="D18">
        <v>3762082423</v>
      </c>
      <c r="E18" s="9">
        <f t="shared" si="0"/>
        <v>2861489210</v>
      </c>
      <c r="F18" s="10">
        <v>10115.158396290894</v>
      </c>
      <c r="G18" s="10">
        <v>4853.1060336965547</v>
      </c>
      <c r="H18" s="12">
        <f t="shared" si="2"/>
        <v>11.231661809437702</v>
      </c>
      <c r="I18" s="12">
        <f t="shared" si="3"/>
        <v>1.6960071059280895</v>
      </c>
      <c r="J18">
        <f t="shared" si="4"/>
        <v>3.5737105757301779</v>
      </c>
      <c r="K18">
        <f t="shared" si="5"/>
        <v>0.539638624613483</v>
      </c>
    </row>
    <row r="19" spans="2:14">
      <c r="B19">
        <f t="shared" si="1"/>
        <v>1972</v>
      </c>
      <c r="C19">
        <v>911007982</v>
      </c>
      <c r="D19">
        <v>3838795533</v>
      </c>
      <c r="E19" s="9">
        <f t="shared" si="0"/>
        <v>2927787551</v>
      </c>
      <c r="F19" s="10">
        <v>10548.301179173674</v>
      </c>
      <c r="G19" s="10">
        <v>5121.5453294301042</v>
      </c>
      <c r="H19" s="12">
        <f t="shared" si="2"/>
        <v>11.578714333562967</v>
      </c>
      <c r="I19" s="12">
        <f t="shared" si="3"/>
        <v>1.7492885806146745</v>
      </c>
      <c r="J19">
        <f t="shared" si="4"/>
        <v>3.684136378860944</v>
      </c>
      <c r="K19">
        <f t="shared" si="5"/>
        <v>0.5565918211046692</v>
      </c>
    </row>
    <row r="20" spans="2:14">
      <c r="B20">
        <f t="shared" si="1"/>
        <v>1973</v>
      </c>
      <c r="C20">
        <v>920554338</v>
      </c>
      <c r="D20">
        <v>3914574618</v>
      </c>
      <c r="E20" s="9">
        <f t="shared" si="0"/>
        <v>2994020280</v>
      </c>
      <c r="F20" s="10">
        <v>11128.621714147299</v>
      </c>
      <c r="G20" s="10">
        <v>5394.1322459706416</v>
      </c>
      <c r="H20" s="12">
        <f t="shared" si="2"/>
        <v>12.089043801939368</v>
      </c>
      <c r="I20" s="12">
        <f t="shared" si="3"/>
        <v>1.8016351732830087</v>
      </c>
      <c r="J20">
        <f t="shared" si="4"/>
        <v>3.846513936980708</v>
      </c>
      <c r="K20">
        <f t="shared" si="5"/>
        <v>0.57324755513550274</v>
      </c>
    </row>
    <row r="21" spans="2:14">
      <c r="B21">
        <f t="shared" si="1"/>
        <v>1974</v>
      </c>
      <c r="C21">
        <v>931162502</v>
      </c>
      <c r="D21">
        <v>3990969487</v>
      </c>
      <c r="E21" s="9">
        <f t="shared" si="0"/>
        <v>3059806985</v>
      </c>
      <c r="F21" s="10">
        <v>10848.253409433484</v>
      </c>
      <c r="G21" s="10">
        <v>5583.3618204580198</v>
      </c>
      <c r="H21" s="12">
        <f t="shared" si="2"/>
        <v>11.650225804983592</v>
      </c>
      <c r="I21" s="12">
        <f t="shared" si="3"/>
        <v>1.8247431448549427</v>
      </c>
      <c r="J21">
        <f t="shared" si="4"/>
        <v>3.7068900288584157</v>
      </c>
      <c r="K21">
        <f t="shared" si="5"/>
        <v>0.58060009154475456</v>
      </c>
    </row>
    <row r="22" spans="2:14">
      <c r="B22">
        <f t="shared" si="1"/>
        <v>1975</v>
      </c>
      <c r="C22">
        <v>941274599</v>
      </c>
      <c r="D22">
        <v>4065736562</v>
      </c>
      <c r="E22" s="9">
        <f t="shared" si="0"/>
        <v>3124461963</v>
      </c>
      <c r="F22" s="10">
        <v>10536.208809184835</v>
      </c>
      <c r="G22" s="10">
        <v>5907.5825799406175</v>
      </c>
      <c r="H22" s="12">
        <f t="shared" si="2"/>
        <v>11.193554803644325</v>
      </c>
      <c r="I22" s="12">
        <f t="shared" si="3"/>
        <v>1.8907519598249043</v>
      </c>
      <c r="J22">
        <f t="shared" si="4"/>
        <v>3.561585619341376</v>
      </c>
      <c r="K22">
        <f t="shared" si="5"/>
        <v>0.60160289630792407</v>
      </c>
    </row>
    <row r="23" spans="2:14">
      <c r="B23">
        <f t="shared" si="1"/>
        <v>1976</v>
      </c>
      <c r="C23">
        <v>949902285</v>
      </c>
      <c r="D23">
        <v>4138524979</v>
      </c>
      <c r="E23" s="9">
        <f t="shared" si="0"/>
        <v>3188622694</v>
      </c>
      <c r="F23" s="10">
        <v>11153.322344160164</v>
      </c>
      <c r="G23" s="10">
        <v>6180.4129155344708</v>
      </c>
      <c r="H23" s="12">
        <f t="shared" si="2"/>
        <v>11.741547020449755</v>
      </c>
      <c r="I23" s="12">
        <f t="shared" si="3"/>
        <v>1.9382703783561763</v>
      </c>
      <c r="J23">
        <f t="shared" si="4"/>
        <v>3.7359467792340126</v>
      </c>
      <c r="K23">
        <f t="shared" si="5"/>
        <v>0.61672239311332888</v>
      </c>
    </row>
    <row r="24" spans="2:14">
      <c r="B24">
        <f t="shared" si="1"/>
        <v>1977</v>
      </c>
      <c r="C24">
        <v>958727106</v>
      </c>
      <c r="D24">
        <v>4211070621</v>
      </c>
      <c r="E24" s="9">
        <f t="shared" si="0"/>
        <v>3252343515</v>
      </c>
      <c r="F24" s="10">
        <v>11353.487545336406</v>
      </c>
      <c r="G24" s="10">
        <v>6526.1597249811621</v>
      </c>
      <c r="H24" s="12">
        <f t="shared" si="2"/>
        <v>11.842251537776386</v>
      </c>
      <c r="I24" s="12">
        <f t="shared" si="3"/>
        <v>2.0066022223304913</v>
      </c>
      <c r="J24">
        <f t="shared" si="4"/>
        <v>3.7679891256561224</v>
      </c>
      <c r="K24">
        <f t="shared" si="5"/>
        <v>0.63846434346879277</v>
      </c>
    </row>
    <row r="25" spans="2:14">
      <c r="B25">
        <f t="shared" si="1"/>
        <v>1978</v>
      </c>
      <c r="C25">
        <v>967632509</v>
      </c>
      <c r="D25">
        <v>4284892061</v>
      </c>
      <c r="E25" s="9">
        <f t="shared" si="0"/>
        <v>3317259552</v>
      </c>
      <c r="F25" s="10">
        <v>11313.622000068377</v>
      </c>
      <c r="G25" s="10">
        <v>6854.0958405755518</v>
      </c>
      <c r="H25" s="12">
        <f t="shared" si="2"/>
        <v>11.692064802329183</v>
      </c>
      <c r="I25" s="12">
        <f t="shared" si="3"/>
        <v>2.0661922086992464</v>
      </c>
      <c r="J25">
        <f t="shared" si="4"/>
        <v>3.72020243710474</v>
      </c>
      <c r="K25">
        <f t="shared" si="5"/>
        <v>0.65742479367703299</v>
      </c>
    </row>
    <row r="26" spans="2:14">
      <c r="B26">
        <f t="shared" si="1"/>
        <v>1979</v>
      </c>
      <c r="C26">
        <v>976522691</v>
      </c>
      <c r="D26">
        <v>4360418470</v>
      </c>
      <c r="E26" s="9">
        <f t="shared" si="0"/>
        <v>3383895779</v>
      </c>
      <c r="F26" s="10">
        <v>11625.37555349536</v>
      </c>
      <c r="G26" s="10">
        <v>7131.7775647406879</v>
      </c>
      <c r="H26" s="12">
        <f t="shared" si="2"/>
        <v>11.904869861846722</v>
      </c>
      <c r="I26" s="12">
        <f t="shared" si="3"/>
        <v>2.107564189476383</v>
      </c>
      <c r="J26">
        <f t="shared" si="4"/>
        <v>3.7879131378603206</v>
      </c>
      <c r="K26">
        <f t="shared" si="5"/>
        <v>0.67058860574248547</v>
      </c>
    </row>
    <row r="27" spans="2:14">
      <c r="B27">
        <f t="shared" si="1"/>
        <v>1980</v>
      </c>
      <c r="C27">
        <v>985232586</v>
      </c>
      <c r="D27">
        <v>4436589839</v>
      </c>
      <c r="E27" s="9">
        <f t="shared" si="0"/>
        <v>3451357253</v>
      </c>
      <c r="F27" s="10">
        <v>11353.558883009977</v>
      </c>
      <c r="G27" s="10">
        <v>7247.0194929462868</v>
      </c>
      <c r="H27" s="12">
        <f t="shared" si="2"/>
        <v>11.523734643313936</v>
      </c>
      <c r="I27" s="12">
        <f t="shared" si="3"/>
        <v>2.0997593009668902</v>
      </c>
      <c r="J27">
        <f t="shared" si="4"/>
        <v>3.6666428410544345</v>
      </c>
      <c r="K27">
        <f t="shared" si="5"/>
        <v>0.66810523212582862</v>
      </c>
    </row>
    <row r="28" spans="2:14">
      <c r="B28">
        <f t="shared" si="1"/>
        <v>1981</v>
      </c>
      <c r="C28">
        <v>993924740</v>
      </c>
      <c r="D28">
        <v>4514511834</v>
      </c>
      <c r="E28" s="9">
        <f t="shared" si="0"/>
        <v>3520587094</v>
      </c>
      <c r="F28" s="10">
        <v>10990.387904542444</v>
      </c>
      <c r="G28" s="10">
        <v>7378.5815414523504</v>
      </c>
      <c r="H28" s="12">
        <f t="shared" si="2"/>
        <v>11.057565489860373</v>
      </c>
      <c r="I28" s="12">
        <f t="shared" si="3"/>
        <v>2.0958383770784654</v>
      </c>
      <c r="J28">
        <f t="shared" si="4"/>
        <v>3.5183162922283007</v>
      </c>
      <c r="K28">
        <f t="shared" si="5"/>
        <v>0.66685766543405722</v>
      </c>
    </row>
    <row r="29" spans="2:14">
      <c r="B29">
        <f t="shared" si="1"/>
        <v>1982</v>
      </c>
      <c r="C29">
        <v>1002134002</v>
      </c>
      <c r="D29">
        <v>4595438199</v>
      </c>
      <c r="E29" s="9">
        <f t="shared" si="0"/>
        <v>3593304197</v>
      </c>
      <c r="F29" s="10">
        <v>10584.738547080036</v>
      </c>
      <c r="G29" s="10">
        <v>7597.9713829931479</v>
      </c>
      <c r="H29" s="12">
        <f t="shared" si="2"/>
        <v>10.562198793729818</v>
      </c>
      <c r="I29" s="12">
        <f t="shared" si="3"/>
        <v>2.1144804242670547</v>
      </c>
      <c r="J29">
        <f t="shared" si="4"/>
        <v>3.3606996161867602</v>
      </c>
      <c r="K29">
        <f t="shared" si="5"/>
        <v>0.67278922590315382</v>
      </c>
    </row>
    <row r="30" spans="2:14">
      <c r="B30">
        <f t="shared" si="1"/>
        <v>1983</v>
      </c>
      <c r="C30">
        <v>1009999334</v>
      </c>
      <c r="D30">
        <v>4676938861</v>
      </c>
      <c r="E30" s="9">
        <f t="shared" si="0"/>
        <v>3666939527</v>
      </c>
      <c r="F30" s="10">
        <v>10499.876913594515</v>
      </c>
      <c r="G30" s="10">
        <v>7841.5938121759682</v>
      </c>
      <c r="H30" s="12">
        <f t="shared" si="2"/>
        <v>10.395924591366626</v>
      </c>
      <c r="I30" s="12">
        <f t="shared" si="3"/>
        <v>2.1384573578150441</v>
      </c>
      <c r="J30">
        <f t="shared" si="4"/>
        <v>3.3077941881621085</v>
      </c>
      <c r="K30">
        <f t="shared" si="5"/>
        <v>0.6804182502138777</v>
      </c>
    </row>
    <row r="31" spans="2:14">
      <c r="B31">
        <f t="shared" si="1"/>
        <v>1984</v>
      </c>
      <c r="C31">
        <v>1017531966</v>
      </c>
      <c r="D31">
        <v>4758157847</v>
      </c>
      <c r="E31" s="9">
        <f t="shared" si="0"/>
        <v>3740625881</v>
      </c>
      <c r="F31" s="10">
        <v>10882.572543466731</v>
      </c>
      <c r="G31" s="10">
        <v>8148.2525665481344</v>
      </c>
      <c r="H31" s="12">
        <f t="shared" si="2"/>
        <v>10.695066992585009</v>
      </c>
      <c r="I31" s="12">
        <f t="shared" si="3"/>
        <v>2.1783126208734411</v>
      </c>
      <c r="J31">
        <f t="shared" si="4"/>
        <v>3.402975861277048</v>
      </c>
      <c r="K31">
        <f t="shared" si="5"/>
        <v>0.69309947027791308</v>
      </c>
      <c r="L31">
        <v>14</v>
      </c>
      <c r="M31" t="s">
        <v>714</v>
      </c>
      <c r="N31">
        <v>44</v>
      </c>
    </row>
    <row r="32" spans="2:14">
      <c r="B32">
        <f t="shared" si="1"/>
        <v>1985</v>
      </c>
      <c r="C32">
        <v>1025143958</v>
      </c>
      <c r="D32">
        <v>4841200813</v>
      </c>
      <c r="E32" s="9">
        <f t="shared" si="0"/>
        <v>3816056855</v>
      </c>
      <c r="F32" s="10">
        <v>10997.564784103139</v>
      </c>
      <c r="G32" s="10">
        <v>8468.7683920414602</v>
      </c>
      <c r="H32" s="12">
        <f t="shared" si="2"/>
        <v>10.727824807706799</v>
      </c>
      <c r="I32" s="12">
        <f t="shared" si="3"/>
        <v>2.2192458639459813</v>
      </c>
      <c r="J32">
        <f t="shared" si="4"/>
        <v>3.4133988024521638</v>
      </c>
      <c r="K32">
        <f t="shared" si="5"/>
        <v>0.70612368398281222</v>
      </c>
      <c r="L32">
        <f>3*L31/N31</f>
        <v>0.95454545454545459</v>
      </c>
    </row>
    <row r="33" spans="2:11">
      <c r="B33">
        <f t="shared" si="1"/>
        <v>1986</v>
      </c>
      <c r="C33">
        <v>1033067368</v>
      </c>
      <c r="D33">
        <v>4927062033</v>
      </c>
      <c r="E33" s="9">
        <f t="shared" si="0"/>
        <v>3893994665</v>
      </c>
      <c r="F33" s="10">
        <v>11041.356196415853</v>
      </c>
      <c r="G33" s="10">
        <v>8758.6108013216508</v>
      </c>
      <c r="H33" s="12">
        <f t="shared" si="2"/>
        <v>10.68793433848532</v>
      </c>
      <c r="I33" s="12">
        <f t="shared" si="3"/>
        <v>2.249261119961409</v>
      </c>
      <c r="J33">
        <f t="shared" si="4"/>
        <v>3.4007063804271471</v>
      </c>
      <c r="K33">
        <f t="shared" si="5"/>
        <v>0.71567399271499377</v>
      </c>
    </row>
    <row r="34" spans="2:11">
      <c r="B34">
        <f t="shared" si="1"/>
        <v>1987</v>
      </c>
      <c r="C34">
        <v>1040942750</v>
      </c>
      <c r="D34">
        <v>5015115722</v>
      </c>
      <c r="E34" s="9">
        <f t="shared" si="0"/>
        <v>3974172972</v>
      </c>
      <c r="F34" s="10">
        <v>11293.190277172</v>
      </c>
      <c r="G34" s="10">
        <v>9117.0020513850559</v>
      </c>
      <c r="H34" s="12">
        <f t="shared" si="2"/>
        <v>10.849002288715685</v>
      </c>
      <c r="I34" s="12">
        <f t="shared" si="3"/>
        <v>2.2940627183614835</v>
      </c>
      <c r="J34">
        <f t="shared" si="4"/>
        <v>3.4519552736822634</v>
      </c>
      <c r="K34">
        <f t="shared" si="5"/>
        <v>0.72992904675138104</v>
      </c>
    </row>
    <row r="35" spans="2:11">
      <c r="B35">
        <f t="shared" si="1"/>
        <v>1988</v>
      </c>
      <c r="C35">
        <v>1048967683</v>
      </c>
      <c r="D35">
        <v>5104021837</v>
      </c>
      <c r="E35" s="9">
        <f t="shared" si="0"/>
        <v>4055054154</v>
      </c>
      <c r="F35" s="10">
        <v>11632.189438790409</v>
      </c>
      <c r="G35" s="10">
        <v>9459.8142479394501</v>
      </c>
      <c r="H35" s="12">
        <f t="shared" si="2"/>
        <v>11.0891780817526</v>
      </c>
      <c r="I35" s="12">
        <f t="shared" si="3"/>
        <v>2.3328453551250523</v>
      </c>
      <c r="J35">
        <f t="shared" si="4"/>
        <v>3.5283748441940088</v>
      </c>
      <c r="K35">
        <f t="shared" si="5"/>
        <v>0.74226897663069846</v>
      </c>
    </row>
    <row r="36" spans="2:11">
      <c r="B36">
        <f t="shared" si="1"/>
        <v>1989</v>
      </c>
      <c r="C36">
        <v>1057515403</v>
      </c>
      <c r="D36">
        <v>5192902295</v>
      </c>
      <c r="E36" s="9">
        <f t="shared" si="0"/>
        <v>4135386892</v>
      </c>
      <c r="F36" s="10">
        <v>11853.385311053478</v>
      </c>
      <c r="G36" s="10">
        <v>9647.2838957722197</v>
      </c>
      <c r="H36" s="12">
        <f t="shared" si="2"/>
        <v>11.208711738313545</v>
      </c>
      <c r="I36" s="12">
        <f t="shared" si="3"/>
        <v>2.3328612649121441</v>
      </c>
      <c r="J36">
        <f t="shared" si="4"/>
        <v>3.5664082803724919</v>
      </c>
      <c r="K36">
        <f t="shared" si="5"/>
        <v>0.74227403883568221</v>
      </c>
    </row>
    <row r="37" spans="2:11">
      <c r="B37">
        <f t="shared" si="1"/>
        <v>1990</v>
      </c>
      <c r="C37">
        <v>1066638735</v>
      </c>
      <c r="D37">
        <v>5282753965</v>
      </c>
      <c r="E37" s="9">
        <f t="shared" si="0"/>
        <v>4216115230</v>
      </c>
      <c r="F37" s="10">
        <v>11799.22598618653</v>
      </c>
      <c r="G37" s="10">
        <v>9772.498699775193</v>
      </c>
      <c r="H37" s="12">
        <f t="shared" si="2"/>
        <v>11.06206403256725</v>
      </c>
      <c r="I37" s="12">
        <f t="shared" si="3"/>
        <v>2.3178917478911485</v>
      </c>
      <c r="J37">
        <f t="shared" si="4"/>
        <v>3.5197476467259432</v>
      </c>
      <c r="K37">
        <f t="shared" si="5"/>
        <v>0.73751101069263814</v>
      </c>
    </row>
    <row r="38" spans="2:11">
      <c r="B38">
        <f t="shared" si="1"/>
        <v>1991</v>
      </c>
      <c r="C38">
        <v>1076331631</v>
      </c>
      <c r="D38">
        <v>5369804115</v>
      </c>
      <c r="E38" s="9">
        <f t="shared" si="0"/>
        <v>4293472484</v>
      </c>
      <c r="F38" s="10">
        <v>11798.38754380403</v>
      </c>
      <c r="G38" s="10">
        <v>9788.6515580318282</v>
      </c>
      <c r="H38" s="12">
        <f t="shared" si="2"/>
        <v>10.961665720854423</v>
      </c>
      <c r="I38" s="12">
        <f t="shared" si="3"/>
        <v>2.2798915317403554</v>
      </c>
      <c r="J38">
        <f t="shared" si="4"/>
        <v>3.4878027293627709</v>
      </c>
      <c r="K38">
        <f t="shared" si="5"/>
        <v>0.72542003282647671</v>
      </c>
    </row>
    <row r="39" spans="2:11">
      <c r="B39">
        <f t="shared" si="1"/>
        <v>1992</v>
      </c>
      <c r="C39">
        <v>1086132606</v>
      </c>
      <c r="D39">
        <v>5453310570</v>
      </c>
      <c r="E39" s="9">
        <f t="shared" si="0"/>
        <v>4367177964</v>
      </c>
      <c r="F39" s="10">
        <v>11838.42545932197</v>
      </c>
      <c r="G39" s="10">
        <v>9830.9415058354298</v>
      </c>
      <c r="H39" s="12">
        <f t="shared" si="2"/>
        <v>10.899613356531505</v>
      </c>
      <c r="I39" s="12">
        <f t="shared" si="3"/>
        <v>2.2510970670018313</v>
      </c>
      <c r="J39">
        <f t="shared" si="4"/>
        <v>3.4680587952600246</v>
      </c>
      <c r="K39">
        <f t="shared" si="5"/>
        <v>0.71625815768240086</v>
      </c>
    </row>
    <row r="40" spans="2:11">
      <c r="B40">
        <f t="shared" si="1"/>
        <v>1993</v>
      </c>
      <c r="C40">
        <v>1095486313</v>
      </c>
      <c r="D40">
        <v>5537588675</v>
      </c>
      <c r="E40" s="9">
        <f t="shared" si="0"/>
        <v>4442102362</v>
      </c>
      <c r="F40" s="10">
        <v>11909.917300413244</v>
      </c>
      <c r="G40" s="10">
        <v>9785.641763778156</v>
      </c>
      <c r="H40" s="12">
        <f t="shared" si="2"/>
        <v>10.87180840059774</v>
      </c>
      <c r="I40" s="12">
        <f t="shared" si="3"/>
        <v>2.2029302718211778</v>
      </c>
      <c r="J40">
        <f t="shared" si="4"/>
        <v>3.4592117638265534</v>
      </c>
      <c r="K40">
        <f t="shared" si="5"/>
        <v>0.7009323592158293</v>
      </c>
    </row>
    <row r="41" spans="2:11">
      <c r="B41">
        <f t="shared" si="1"/>
        <v>1994</v>
      </c>
      <c r="C41">
        <v>1104366418</v>
      </c>
      <c r="D41">
        <v>5620976559</v>
      </c>
      <c r="E41" s="9">
        <f t="shared" si="0"/>
        <v>4516610141</v>
      </c>
      <c r="F41" s="10">
        <v>12096.54361557441</v>
      </c>
      <c r="G41" s="10">
        <v>9838.4046491474219</v>
      </c>
      <c r="H41" s="12">
        <f t="shared" si="2"/>
        <v>10.953378714178186</v>
      </c>
      <c r="I41" s="12">
        <f t="shared" si="3"/>
        <v>2.1782718326379951</v>
      </c>
      <c r="J41">
        <f t="shared" si="4"/>
        <v>3.485165954511241</v>
      </c>
      <c r="K41">
        <f t="shared" si="5"/>
        <v>0.69308649220299845</v>
      </c>
    </row>
    <row r="42" spans="2:11">
      <c r="B42">
        <f t="shared" si="1"/>
        <v>1995</v>
      </c>
      <c r="C42">
        <v>1113092996</v>
      </c>
      <c r="D42">
        <v>5705724216</v>
      </c>
      <c r="E42" s="9">
        <f t="shared" si="0"/>
        <v>4592631220</v>
      </c>
      <c r="F42" s="10">
        <v>12247.597526610152</v>
      </c>
      <c r="G42" s="10">
        <v>9940.9459897087199</v>
      </c>
      <c r="H42" s="12">
        <f t="shared" si="2"/>
        <v>11.003211385412538</v>
      </c>
      <c r="I42" s="12">
        <f t="shared" si="3"/>
        <v>2.1645426147908124</v>
      </c>
      <c r="J42">
        <f t="shared" si="4"/>
        <v>3.5010218044494437</v>
      </c>
      <c r="K42">
        <f t="shared" si="5"/>
        <v>0.68871810470616757</v>
      </c>
    </row>
    <row r="43" spans="2:11">
      <c r="B43">
        <f t="shared" si="1"/>
        <v>1996</v>
      </c>
      <c r="C43">
        <v>1121634956</v>
      </c>
      <c r="D43">
        <v>5788542878</v>
      </c>
      <c r="E43" s="9">
        <f t="shared" si="0"/>
        <v>4666907922</v>
      </c>
      <c r="F43" s="10">
        <v>12685.53878173349</v>
      </c>
      <c r="G43" s="10">
        <v>10134.917922051038</v>
      </c>
      <c r="H43" s="12">
        <f t="shared" si="2"/>
        <v>11.309863974793497</v>
      </c>
      <c r="I43" s="12">
        <f t="shared" si="3"/>
        <v>2.1716558568200175</v>
      </c>
      <c r="J43">
        <f t="shared" si="4"/>
        <v>3.5985930828888399</v>
      </c>
      <c r="K43">
        <f t="shared" si="5"/>
        <v>0.69098140898818738</v>
      </c>
    </row>
    <row r="44" spans="2:11">
      <c r="B44">
        <f t="shared" si="1"/>
        <v>1997</v>
      </c>
      <c r="C44">
        <v>1130165365</v>
      </c>
      <c r="D44">
        <v>5871636546</v>
      </c>
      <c r="E44" s="9">
        <f t="shared" si="0"/>
        <v>4741471181</v>
      </c>
      <c r="F44" s="10">
        <v>12820.402874111238</v>
      </c>
      <c r="G44" s="10">
        <v>10202.943608624275</v>
      </c>
      <c r="H44" s="12">
        <f t="shared" si="2"/>
        <v>11.343829205128081</v>
      </c>
      <c r="I44" s="12">
        <f t="shared" si="3"/>
        <v>2.1518518660430672</v>
      </c>
      <c r="J44">
        <f t="shared" si="4"/>
        <v>3.609400201631662</v>
      </c>
      <c r="K44">
        <f t="shared" si="5"/>
        <v>0.6846801391955214</v>
      </c>
    </row>
    <row r="45" spans="2:11">
      <c r="B45">
        <f t="shared" si="1"/>
        <v>1998</v>
      </c>
      <c r="C45">
        <v>1138411699</v>
      </c>
      <c r="D45">
        <v>5953917180</v>
      </c>
      <c r="E45" s="9">
        <f t="shared" si="0"/>
        <v>4815505481</v>
      </c>
      <c r="F45" s="10">
        <v>12830.136773815093</v>
      </c>
      <c r="G45" s="10">
        <v>10267.727345115512</v>
      </c>
      <c r="H45" s="12">
        <f t="shared" si="2"/>
        <v>11.27020811986147</v>
      </c>
      <c r="I45" s="12">
        <f t="shared" si="3"/>
        <v>2.1322221282122373</v>
      </c>
      <c r="J45">
        <f t="shared" si="4"/>
        <v>3.5859753108650136</v>
      </c>
      <c r="K45">
        <f t="shared" si="5"/>
        <v>0.6784343135220755</v>
      </c>
    </row>
    <row r="46" spans="2:11">
      <c r="B46">
        <f t="shared" si="1"/>
        <v>1999</v>
      </c>
      <c r="C46">
        <v>1146703053</v>
      </c>
      <c r="D46">
        <v>6035366774</v>
      </c>
      <c r="E46" s="9">
        <f t="shared" si="0"/>
        <v>4888663721</v>
      </c>
      <c r="F46" s="10">
        <v>12924.941861335104</v>
      </c>
      <c r="G46" s="10">
        <v>10498.724077927782</v>
      </c>
      <c r="H46" s="12">
        <f t="shared" si="2"/>
        <v>11.271393956369891</v>
      </c>
      <c r="I46" s="12">
        <f t="shared" si="3"/>
        <v>2.1475651992238518</v>
      </c>
      <c r="J46">
        <f t="shared" si="4"/>
        <v>3.5863526224813289</v>
      </c>
      <c r="K46">
        <f t="shared" si="5"/>
        <v>0.68331619975304381</v>
      </c>
    </row>
    <row r="47" spans="2:11">
      <c r="B47">
        <f t="shared" si="1"/>
        <v>2000</v>
      </c>
      <c r="C47">
        <v>1154893058</v>
      </c>
      <c r="D47">
        <v>6115862799</v>
      </c>
      <c r="E47" s="9">
        <f t="shared" si="0"/>
        <v>4960969741</v>
      </c>
      <c r="F47" s="10">
        <v>13241.670391125166</v>
      </c>
      <c r="G47" s="10">
        <v>10726.23161248293</v>
      </c>
      <c r="H47" s="12">
        <f t="shared" si="2"/>
        <v>11.465711304955446</v>
      </c>
      <c r="I47" s="12">
        <f t="shared" si="3"/>
        <v>2.162123974237506</v>
      </c>
      <c r="J47">
        <f t="shared" si="4"/>
        <v>3.6481808697585509</v>
      </c>
      <c r="K47">
        <f t="shared" si="5"/>
        <v>0.68794853725738825</v>
      </c>
    </row>
    <row r="48" spans="2:11">
      <c r="B48">
        <f t="shared" si="1"/>
        <v>2001</v>
      </c>
      <c r="C48">
        <v>1163417810</v>
      </c>
      <c r="D48">
        <v>6195597613</v>
      </c>
      <c r="E48" s="9">
        <f t="shared" si="0"/>
        <v>5032179803</v>
      </c>
      <c r="F48" s="10">
        <v>13185.874503375091</v>
      </c>
      <c r="G48" s="10">
        <v>11119.365533360697</v>
      </c>
      <c r="H48" s="12">
        <f t="shared" si="2"/>
        <v>11.333739598996763</v>
      </c>
      <c r="I48" s="12">
        <f t="shared" si="3"/>
        <v>2.2096518742696238</v>
      </c>
      <c r="J48">
        <f t="shared" si="4"/>
        <v>3.606189872408061</v>
      </c>
      <c r="K48">
        <f t="shared" si="5"/>
        <v>0.70307105090397115</v>
      </c>
    </row>
    <row r="49" spans="2:11">
      <c r="B49">
        <f t="shared" si="1"/>
        <v>2002</v>
      </c>
      <c r="C49">
        <v>1171839743</v>
      </c>
      <c r="D49">
        <v>6274857401</v>
      </c>
      <c r="E49" s="9">
        <f t="shared" si="0"/>
        <v>5103017658</v>
      </c>
      <c r="F49" s="10">
        <v>13268.790582071953</v>
      </c>
      <c r="G49" s="10">
        <v>11586.291172977419</v>
      </c>
      <c r="H49" s="12">
        <f t="shared" si="2"/>
        <v>11.323041961439904</v>
      </c>
      <c r="I49" s="12">
        <f t="shared" si="3"/>
        <v>2.270478361918578</v>
      </c>
      <c r="J49">
        <f t="shared" si="4"/>
        <v>3.6027860786399697</v>
      </c>
      <c r="K49">
        <f t="shared" si="5"/>
        <v>0.72242493333772939</v>
      </c>
    </row>
    <row r="50" spans="2:11">
      <c r="B50">
        <f t="shared" si="1"/>
        <v>2003</v>
      </c>
      <c r="C50">
        <v>1180159877</v>
      </c>
      <c r="D50">
        <v>6354220376</v>
      </c>
      <c r="E50" s="9">
        <f t="shared" si="0"/>
        <v>5174060499</v>
      </c>
      <c r="F50" s="10">
        <v>13539.867068212121</v>
      </c>
      <c r="G50" s="10">
        <v>12562.907364555685</v>
      </c>
      <c r="H50" s="12">
        <f t="shared" si="2"/>
        <v>11.472909164333606</v>
      </c>
      <c r="I50" s="12">
        <f t="shared" si="3"/>
        <v>2.4280557536935916</v>
      </c>
      <c r="J50">
        <f t="shared" si="4"/>
        <v>3.650471097742511</v>
      </c>
      <c r="K50">
        <f t="shared" si="5"/>
        <v>0.7725631943570519</v>
      </c>
    </row>
    <row r="51" spans="2:11">
      <c r="B51">
        <f t="shared" si="1"/>
        <v>2004</v>
      </c>
      <c r="C51">
        <v>1188545786</v>
      </c>
      <c r="D51">
        <v>6434100624</v>
      </c>
      <c r="E51" s="9">
        <f t="shared" si="0"/>
        <v>5245554838</v>
      </c>
      <c r="F51" s="10">
        <v>13682.116577911444</v>
      </c>
      <c r="G51" s="10">
        <v>13714.955586734552</v>
      </c>
      <c r="H51" s="12">
        <f t="shared" si="2"/>
        <v>11.511644514729232</v>
      </c>
      <c r="I51" s="12">
        <f t="shared" si="3"/>
        <v>2.614586256420441</v>
      </c>
      <c r="J51">
        <f t="shared" si="4"/>
        <v>3.6627959819593015</v>
      </c>
      <c r="K51">
        <f t="shared" si="5"/>
        <v>0.83191380886104938</v>
      </c>
    </row>
    <row r="52" spans="2:11">
      <c r="B52">
        <f t="shared" si="1"/>
        <v>2005</v>
      </c>
      <c r="C52">
        <v>1196962245</v>
      </c>
      <c r="D52">
        <v>6514326287</v>
      </c>
      <c r="E52" s="9">
        <f t="shared" si="0"/>
        <v>5317364042</v>
      </c>
      <c r="F52" s="10">
        <v>13821.899212546836</v>
      </c>
      <c r="G52" s="10">
        <v>14711.084114027193</v>
      </c>
      <c r="H52" s="12">
        <f t="shared" si="2"/>
        <v>11.547481359820864</v>
      </c>
      <c r="I52" s="12">
        <f t="shared" si="3"/>
        <v>2.7666121781073256</v>
      </c>
      <c r="J52">
        <f t="shared" si="4"/>
        <v>3.6741986144884566</v>
      </c>
      <c r="K52">
        <f t="shared" si="5"/>
        <v>0.88028569303414905</v>
      </c>
    </row>
    <row r="53" spans="2:11">
      <c r="B53">
        <f t="shared" si="1"/>
        <v>2006</v>
      </c>
      <c r="C53">
        <v>1205728104</v>
      </c>
      <c r="D53">
        <v>6595073129</v>
      </c>
      <c r="E53" s="9">
        <f t="shared" si="0"/>
        <v>5389345025</v>
      </c>
      <c r="F53" s="10">
        <v>13797.719528477801</v>
      </c>
      <c r="G53" s="10">
        <v>15631.485100556027</v>
      </c>
      <c r="H53" s="12">
        <f t="shared" si="2"/>
        <v>11.443475094180769</v>
      </c>
      <c r="I53" s="12">
        <f t="shared" si="3"/>
        <v>2.9004424522915055</v>
      </c>
      <c r="J53">
        <f t="shared" si="4"/>
        <v>3.6411057117847903</v>
      </c>
      <c r="K53">
        <f t="shared" si="5"/>
        <v>0.9228680530018426</v>
      </c>
    </row>
    <row r="54" spans="2:11">
      <c r="B54">
        <f t="shared" si="1"/>
        <v>2007</v>
      </c>
      <c r="C54">
        <v>1214788964</v>
      </c>
      <c r="D54">
        <v>6676101301</v>
      </c>
      <c r="E54" s="9">
        <f t="shared" si="0"/>
        <v>5461312337</v>
      </c>
      <c r="F54" s="10">
        <v>13922.213610218512</v>
      </c>
      <c r="G54" s="10">
        <v>16543.013505200062</v>
      </c>
      <c r="H54" s="12">
        <f t="shared" si="2"/>
        <v>11.460602641940458</v>
      </c>
      <c r="I54" s="12">
        <f t="shared" si="3"/>
        <v>3.0291278880210402</v>
      </c>
      <c r="J54">
        <f t="shared" si="4"/>
        <v>3.6465553860719639</v>
      </c>
      <c r="K54">
        <f t="shared" si="5"/>
        <v>0.96381341891578554</v>
      </c>
    </row>
    <row r="55" spans="2:11">
      <c r="B55">
        <f t="shared" si="1"/>
        <v>2008</v>
      </c>
      <c r="C55">
        <v>1224342695</v>
      </c>
      <c r="D55">
        <v>6758490299</v>
      </c>
      <c r="E55" s="9">
        <f t="shared" si="0"/>
        <v>5534147604</v>
      </c>
      <c r="F55" s="10">
        <v>13704.818226705826</v>
      </c>
      <c r="G55" s="10">
        <v>17094.88583833848</v>
      </c>
      <c r="H55" s="12">
        <f t="shared" si="2"/>
        <v>11.193612934249447</v>
      </c>
      <c r="I55" s="12">
        <f t="shared" si="3"/>
        <v>3.0889826332030879</v>
      </c>
      <c r="J55">
        <f t="shared" si="4"/>
        <v>3.5616041154430063</v>
      </c>
      <c r="K55">
        <f t="shared" si="5"/>
        <v>0.98285811056461891</v>
      </c>
    </row>
    <row r="56" spans="2:11">
      <c r="B56">
        <f t="shared" si="1"/>
        <v>2009</v>
      </c>
      <c r="C56">
        <v>1233168788</v>
      </c>
      <c r="D56">
        <v>6841055984</v>
      </c>
      <c r="E56" s="9">
        <f t="shared" si="0"/>
        <v>5607887196</v>
      </c>
      <c r="F56" s="10">
        <v>12780.73155378535</v>
      </c>
      <c r="G56" s="10">
        <v>17377.255676301647</v>
      </c>
      <c r="H56" s="12">
        <f t="shared" si="2"/>
        <v>10.364138046758082</v>
      </c>
      <c r="I56" s="12">
        <f t="shared" si="3"/>
        <v>3.098717051351624</v>
      </c>
      <c r="J56">
        <f t="shared" si="4"/>
        <v>3.2976802876048441</v>
      </c>
      <c r="K56">
        <f t="shared" si="5"/>
        <v>0.9859554254300622</v>
      </c>
    </row>
    <row r="57" spans="2:11">
      <c r="B57">
        <f t="shared" si="1"/>
        <v>2010</v>
      </c>
      <c r="C57">
        <v>1241452883</v>
      </c>
      <c r="D57">
        <v>6923699370</v>
      </c>
      <c r="E57" s="9">
        <f t="shared" si="0"/>
        <v>5682246487</v>
      </c>
      <c r="F57" s="10">
        <v>13250.38481080792</v>
      </c>
      <c r="G57" s="10">
        <v>18293.726402926968</v>
      </c>
      <c r="H57" s="12">
        <f t="shared" si="2"/>
        <v>10.673288525286642</v>
      </c>
      <c r="I57" s="12">
        <f t="shared" si="3"/>
        <v>3.2194531590243152</v>
      </c>
      <c r="J57">
        <f t="shared" si="4"/>
        <v>3.3960463489548407</v>
      </c>
      <c r="K57">
        <f t="shared" si="5"/>
        <v>1.0243714596895548</v>
      </c>
    </row>
    <row r="58" spans="2:11">
      <c r="B58">
        <f t="shared" si="1"/>
        <v>2011</v>
      </c>
      <c r="C58">
        <v>1249230768</v>
      </c>
      <c r="D58">
        <v>7006864425</v>
      </c>
      <c r="E58" s="9">
        <f t="shared" si="0"/>
        <v>5757633657</v>
      </c>
      <c r="F58" s="10">
        <v>13081.484827779232</v>
      </c>
      <c r="G58" s="10">
        <v>19271.804881272408</v>
      </c>
      <c r="H58" s="12">
        <f t="shared" si="2"/>
        <v>10.471631953736214</v>
      </c>
      <c r="I58" s="12">
        <f t="shared" si="3"/>
        <v>3.3471745563113737</v>
      </c>
      <c r="J58">
        <f t="shared" si="4"/>
        <v>3.3318828943706134</v>
      </c>
      <c r="K58">
        <f t="shared" si="5"/>
        <v>1.0650100860990734</v>
      </c>
    </row>
    <row r="59" spans="2:11">
      <c r="B59">
        <f t="shared" si="1"/>
        <v>2012</v>
      </c>
      <c r="C59">
        <v>1255247572</v>
      </c>
      <c r="D59">
        <v>7088725389</v>
      </c>
      <c r="E59" s="9">
        <f t="shared" si="0"/>
        <v>5833477817</v>
      </c>
      <c r="F59" s="10">
        <v>12966.785656381991</v>
      </c>
      <c r="G59" s="10">
        <v>19775.970230797531</v>
      </c>
      <c r="H59" s="12">
        <f t="shared" si="2"/>
        <v>10.330062328439215</v>
      </c>
      <c r="I59" s="12">
        <f t="shared" si="3"/>
        <v>3.390082357588835</v>
      </c>
      <c r="J59">
        <f t="shared" si="4"/>
        <v>3.2868380135942958</v>
      </c>
      <c r="K59">
        <f t="shared" si="5"/>
        <v>1.0786625683237203</v>
      </c>
    </row>
    <row r="60" spans="2:11">
      <c r="B60">
        <f t="shared" si="1"/>
        <v>2013</v>
      </c>
      <c r="C60">
        <v>1264613580</v>
      </c>
      <c r="D60">
        <v>7175391594</v>
      </c>
      <c r="E60" s="9">
        <f t="shared" si="0"/>
        <v>5910778014</v>
      </c>
      <c r="F60" s="10">
        <v>13002.710682174322</v>
      </c>
      <c r="G60" s="10">
        <v>20245.389864906698</v>
      </c>
      <c r="H60" s="12">
        <f t="shared" si="2"/>
        <v>10.281963508706211</v>
      </c>
      <c r="I60" s="12">
        <f t="shared" si="3"/>
        <v>3.4251649811504317</v>
      </c>
      <c r="J60">
        <f t="shared" si="4"/>
        <v>3.2715338436792489</v>
      </c>
      <c r="K60">
        <f t="shared" si="5"/>
        <v>1.0898252212751374</v>
      </c>
    </row>
    <row r="61" spans="2:11">
      <c r="B61">
        <f t="shared" si="1"/>
        <v>2014</v>
      </c>
      <c r="C61">
        <v>1270974168</v>
      </c>
      <c r="D61">
        <v>7259691769</v>
      </c>
      <c r="E61" s="9">
        <f t="shared" si="0"/>
        <v>5988717601</v>
      </c>
      <c r="F61" s="10">
        <v>12834.723341669342</v>
      </c>
      <c r="G61" s="10">
        <v>20637.292374915989</v>
      </c>
      <c r="H61" s="12">
        <f t="shared" si="2"/>
        <v>10.098335327983898</v>
      </c>
      <c r="I61" s="12">
        <f t="shared" si="3"/>
        <v>3.4460286408345522</v>
      </c>
      <c r="J61">
        <f t="shared" si="4"/>
        <v>3.2131066952676037</v>
      </c>
      <c r="K61">
        <f t="shared" si="5"/>
        <v>1.0964636584473575</v>
      </c>
    </row>
    <row r="62" spans="2:11">
      <c r="B62">
        <f t="shared" si="1"/>
        <v>2015</v>
      </c>
      <c r="C62">
        <v>1277658000</v>
      </c>
      <c r="D62">
        <v>7343131000</v>
      </c>
      <c r="E62" s="9">
        <f t="shared" si="0"/>
        <v>6065473000</v>
      </c>
      <c r="F62" s="11">
        <v>12688.745858247679</v>
      </c>
      <c r="G62" s="11">
        <v>20819.654748718694</v>
      </c>
      <c r="H62" s="12">
        <f t="shared" si="2"/>
        <v>9.9312537926797937</v>
      </c>
      <c r="I62" s="12">
        <f t="shared" si="3"/>
        <v>3.4324865923430363</v>
      </c>
      <c r="J62">
        <f t="shared" si="4"/>
        <v>3.1599443885799343</v>
      </c>
      <c r="K62">
        <f t="shared" si="5"/>
        <v>1.0921548248364206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N219"/>
  <sheetViews>
    <sheetView topLeftCell="C1" workbookViewId="0">
      <selection activeCell="D24" sqref="D24:D30"/>
    </sheetView>
  </sheetViews>
  <sheetFormatPr defaultRowHeight="15"/>
  <cols>
    <col min="10" max="10" width="18.5703125" customWidth="1"/>
  </cols>
  <sheetData>
    <row r="1" spans="2:14">
      <c r="F1" t="s">
        <v>435</v>
      </c>
    </row>
    <row r="2" spans="2:14">
      <c r="B2" t="s">
        <v>2</v>
      </c>
    </row>
    <row r="3" spans="2:14">
      <c r="B3" t="s">
        <v>3</v>
      </c>
      <c r="E3" t="s">
        <v>436</v>
      </c>
      <c r="J3" s="1" t="s">
        <v>447</v>
      </c>
      <c r="K3" s="1" t="s">
        <v>442</v>
      </c>
    </row>
    <row r="4" spans="2:14">
      <c r="B4" t="s">
        <v>355</v>
      </c>
      <c r="C4" t="s">
        <v>356</v>
      </c>
      <c r="D4">
        <v>59.120065724854868</v>
      </c>
      <c r="E4" t="s">
        <v>355</v>
      </c>
      <c r="F4" t="s">
        <v>356</v>
      </c>
      <c r="G4">
        <v>1937.5956803768991</v>
      </c>
    </row>
    <row r="5" spans="2:14">
      <c r="B5" t="s">
        <v>283</v>
      </c>
      <c r="C5" t="s">
        <v>284</v>
      </c>
      <c r="D5">
        <v>152.47180612437708</v>
      </c>
      <c r="E5" t="s">
        <v>283</v>
      </c>
      <c r="F5" t="s">
        <v>284</v>
      </c>
      <c r="G5">
        <v>871.29363887394334</v>
      </c>
      <c r="J5" t="s">
        <v>678</v>
      </c>
    </row>
    <row r="6" spans="2:14" ht="15.75" thickBot="1">
      <c r="B6" t="s">
        <v>124</v>
      </c>
      <c r="C6" t="s">
        <v>125</v>
      </c>
      <c r="D6">
        <v>163.87394315142922</v>
      </c>
      <c r="E6" t="s">
        <v>124</v>
      </c>
      <c r="F6" t="s">
        <v>125</v>
      </c>
    </row>
    <row r="7" spans="2:14">
      <c r="B7" t="s">
        <v>32</v>
      </c>
      <c r="C7" t="s">
        <v>33</v>
      </c>
      <c r="D7">
        <v>215.51671949968832</v>
      </c>
      <c r="E7" t="s">
        <v>32</v>
      </c>
      <c r="F7" t="s">
        <v>33</v>
      </c>
      <c r="G7">
        <v>2843.2350442684074</v>
      </c>
      <c r="J7" s="8" t="s">
        <v>691</v>
      </c>
      <c r="K7" s="7" t="s">
        <v>447</v>
      </c>
      <c r="L7" s="7" t="s">
        <v>442</v>
      </c>
      <c r="M7" s="7" t="s">
        <v>443</v>
      </c>
      <c r="N7" s="7" t="s">
        <v>444</v>
      </c>
    </row>
    <row r="8" spans="2:14">
      <c r="B8" t="s">
        <v>333</v>
      </c>
      <c r="C8" t="s">
        <v>334</v>
      </c>
      <c r="D8">
        <v>261.00416980725959</v>
      </c>
      <c r="E8" t="s">
        <v>333</v>
      </c>
      <c r="F8" t="s">
        <v>334</v>
      </c>
      <c r="G8">
        <v>2192.9827454628903</v>
      </c>
      <c r="J8" s="3" t="s">
        <v>681</v>
      </c>
      <c r="K8" s="3">
        <v>5195.9326599070973</v>
      </c>
      <c r="L8" s="3">
        <v>16769.282230340166</v>
      </c>
      <c r="M8" s="3">
        <v>28935.600219918873</v>
      </c>
      <c r="N8" s="3">
        <v>51167.474733143892</v>
      </c>
    </row>
    <row r="9" spans="2:14">
      <c r="B9" t="s">
        <v>90</v>
      </c>
      <c r="C9" t="s">
        <v>91</v>
      </c>
      <c r="D9">
        <v>292.26432573072481</v>
      </c>
      <c r="E9" t="s">
        <v>90</v>
      </c>
      <c r="F9" t="s">
        <v>91</v>
      </c>
      <c r="G9">
        <v>673.39384799756158</v>
      </c>
      <c r="J9" s="3" t="s">
        <v>682</v>
      </c>
      <c r="K9" s="3">
        <v>11492973.577344544</v>
      </c>
      <c r="L9" s="3">
        <v>75241792.161128208</v>
      </c>
      <c r="M9" s="3">
        <v>191689313.06269336</v>
      </c>
      <c r="N9" s="3">
        <v>694940967.53461134</v>
      </c>
    </row>
    <row r="10" spans="2:14">
      <c r="B10" t="s">
        <v>381</v>
      </c>
      <c r="C10" t="s">
        <v>382</v>
      </c>
      <c r="D10">
        <v>302.73090353498208</v>
      </c>
      <c r="E10" t="s">
        <v>381</v>
      </c>
      <c r="F10" t="s">
        <v>382</v>
      </c>
      <c r="G10">
        <v>2460.4184890993633</v>
      </c>
      <c r="J10" s="3" t="s">
        <v>683</v>
      </c>
      <c r="K10" s="3">
        <v>48</v>
      </c>
      <c r="L10" s="3">
        <v>29</v>
      </c>
      <c r="M10" s="3">
        <v>36</v>
      </c>
      <c r="N10" s="3">
        <v>20</v>
      </c>
    </row>
    <row r="11" spans="2:14">
      <c r="B11" t="s">
        <v>269</v>
      </c>
      <c r="C11" t="s">
        <v>270</v>
      </c>
      <c r="D11">
        <v>312.75604864269053</v>
      </c>
      <c r="E11" t="s">
        <v>269</v>
      </c>
      <c r="F11" t="s">
        <v>270</v>
      </c>
      <c r="J11" s="3" t="s">
        <v>684</v>
      </c>
      <c r="L11" s="3">
        <v>0</v>
      </c>
      <c r="M11" s="3">
        <v>0</v>
      </c>
      <c r="N11" s="3">
        <v>0</v>
      </c>
    </row>
    <row r="12" spans="2:14">
      <c r="B12" t="s">
        <v>429</v>
      </c>
      <c r="C12" t="s">
        <v>430</v>
      </c>
      <c r="D12">
        <v>323.71866811769155</v>
      </c>
      <c r="E12" t="s">
        <v>429</v>
      </c>
      <c r="F12" t="s">
        <v>430</v>
      </c>
      <c r="G12">
        <v>3663.3078294712354</v>
      </c>
      <c r="J12" s="3" t="s">
        <v>685</v>
      </c>
      <c r="L12" s="3">
        <v>33</v>
      </c>
      <c r="M12" s="3">
        <v>60</v>
      </c>
      <c r="N12" s="3">
        <v>25</v>
      </c>
    </row>
    <row r="13" spans="2:14">
      <c r="B13" t="s">
        <v>68</v>
      </c>
      <c r="C13" t="s">
        <v>69</v>
      </c>
      <c r="D13">
        <v>330.71293960884361</v>
      </c>
      <c r="E13" t="s">
        <v>68</v>
      </c>
      <c r="F13" t="s">
        <v>69</v>
      </c>
      <c r="G13">
        <v>2744.6216841781948</v>
      </c>
      <c r="J13" s="3" t="s">
        <v>686</v>
      </c>
      <c r="L13" s="3">
        <v>-6.8748078647137207</v>
      </c>
      <c r="M13" s="3">
        <v>4.3233181870805604</v>
      </c>
      <c r="N13" s="3">
        <v>-3.5120195080348617</v>
      </c>
    </row>
    <row r="14" spans="2:14">
      <c r="B14" t="s">
        <v>148</v>
      </c>
      <c r="C14" t="s">
        <v>149</v>
      </c>
      <c r="D14">
        <v>343.61277172002053</v>
      </c>
      <c r="E14" t="s">
        <v>148</v>
      </c>
      <c r="F14" t="s">
        <v>149</v>
      </c>
      <c r="G14">
        <v>3833.7904854741641</v>
      </c>
      <c r="J14" s="3" t="s">
        <v>687</v>
      </c>
      <c r="L14" s="3">
        <v>3.7674445530780289E-8</v>
      </c>
      <c r="M14" s="3">
        <v>2.9427330556973383E-5</v>
      </c>
      <c r="N14" s="3">
        <v>8.5652536627648062E-4</v>
      </c>
    </row>
    <row r="15" spans="2:14">
      <c r="B15" t="s">
        <v>273</v>
      </c>
      <c r="C15" t="s">
        <v>274</v>
      </c>
      <c r="D15">
        <v>369.67914582014623</v>
      </c>
      <c r="E15" t="s">
        <v>273</v>
      </c>
      <c r="F15" t="s">
        <v>274</v>
      </c>
      <c r="G15">
        <v>2175.6373849610882</v>
      </c>
      <c r="J15" s="3" t="s">
        <v>688</v>
      </c>
      <c r="L15" s="3">
        <v>1.6923602575919827</v>
      </c>
      <c r="M15" s="3">
        <v>1.6706488653884</v>
      </c>
      <c r="N15" s="3">
        <v>1.7081407452327646</v>
      </c>
    </row>
    <row r="16" spans="2:14">
      <c r="B16" t="s">
        <v>369</v>
      </c>
      <c r="C16" t="s">
        <v>370</v>
      </c>
      <c r="D16">
        <v>374.77368288978602</v>
      </c>
      <c r="E16" t="s">
        <v>369</v>
      </c>
      <c r="F16" t="s">
        <v>370</v>
      </c>
      <c r="G16">
        <v>3847.1674600082401</v>
      </c>
      <c r="J16" s="3" t="s">
        <v>689</v>
      </c>
      <c r="L16" s="3">
        <v>7.5348891061560578E-8</v>
      </c>
      <c r="M16" s="3">
        <v>5.8854661113946766E-5</v>
      </c>
      <c r="N16" s="3">
        <v>1.7130507325529612E-3</v>
      </c>
    </row>
    <row r="17" spans="2:14" ht="15.75" thickBot="1">
      <c r="B17" t="s">
        <v>166</v>
      </c>
      <c r="C17" t="s">
        <v>167</v>
      </c>
      <c r="D17">
        <v>393.15915093197373</v>
      </c>
      <c r="E17" t="s">
        <v>166</v>
      </c>
      <c r="F17" t="s">
        <v>167</v>
      </c>
      <c r="G17">
        <v>1629.6582483586769</v>
      </c>
      <c r="J17" s="4" t="s">
        <v>690</v>
      </c>
      <c r="K17" s="4"/>
      <c r="L17" s="4">
        <v>2.0345152872214092</v>
      </c>
      <c r="M17" s="4">
        <v>2.0002978043295352</v>
      </c>
      <c r="N17" s="4">
        <v>2.0595385356585911</v>
      </c>
    </row>
    <row r="18" spans="2:14" ht="15.75" thickBot="1">
      <c r="B18" t="s">
        <v>42</v>
      </c>
      <c r="C18" t="s">
        <v>43</v>
      </c>
      <c r="D18">
        <v>393.38381466334027</v>
      </c>
      <c r="E18" t="s">
        <v>42</v>
      </c>
      <c r="F18" t="s">
        <v>43</v>
      </c>
      <c r="G18">
        <v>1866.5593811674028</v>
      </c>
    </row>
    <row r="19" spans="2:14">
      <c r="B19" t="s">
        <v>66</v>
      </c>
      <c r="C19" t="s">
        <v>67</v>
      </c>
      <c r="D19">
        <v>396.17373378525963</v>
      </c>
      <c r="E19" t="s">
        <v>66</v>
      </c>
      <c r="F19" t="s">
        <v>67</v>
      </c>
      <c r="G19">
        <v>2955.1732179004439</v>
      </c>
      <c r="K19" s="7" t="s">
        <v>447</v>
      </c>
      <c r="L19" s="7" t="s">
        <v>442</v>
      </c>
      <c r="M19" s="7" t="s">
        <v>443</v>
      </c>
      <c r="N19" s="7" t="s">
        <v>444</v>
      </c>
    </row>
    <row r="20" spans="2:14">
      <c r="B20" t="s">
        <v>267</v>
      </c>
      <c r="C20" t="s">
        <v>268</v>
      </c>
      <c r="D20">
        <v>407.37241368366409</v>
      </c>
      <c r="E20" t="s">
        <v>267</v>
      </c>
      <c r="F20" t="s">
        <v>268</v>
      </c>
      <c r="G20">
        <v>1033.3069740641201</v>
      </c>
      <c r="K20">
        <f>K8</f>
        <v>5195.9326599070973</v>
      </c>
      <c r="L20">
        <f t="shared" ref="L20:N20" si="0">L8</f>
        <v>16769.282230340166</v>
      </c>
      <c r="M20">
        <f t="shared" si="0"/>
        <v>28935.600219918873</v>
      </c>
      <c r="N20">
        <f t="shared" si="0"/>
        <v>51167.474733143892</v>
      </c>
    </row>
    <row r="21" spans="2:14">
      <c r="B21" t="s">
        <v>309</v>
      </c>
      <c r="C21" t="s">
        <v>310</v>
      </c>
      <c r="D21">
        <v>457.13196522318628</v>
      </c>
      <c r="E21" t="s">
        <v>309</v>
      </c>
      <c r="F21" t="s">
        <v>310</v>
      </c>
      <c r="G21">
        <v>6365.0032920702724</v>
      </c>
      <c r="K21">
        <f>K9^0.5</f>
        <v>3390.1288437675262</v>
      </c>
      <c r="L21">
        <f t="shared" ref="L21:N21" si="1">L9^0.5</f>
        <v>8674.2026815799163</v>
      </c>
      <c r="M21">
        <f t="shared" si="1"/>
        <v>13845.190972416862</v>
      </c>
      <c r="N21">
        <f t="shared" si="1"/>
        <v>26361.733014629583</v>
      </c>
    </row>
    <row r="22" spans="2:14">
      <c r="B22" t="s">
        <v>389</v>
      </c>
      <c r="C22" t="s">
        <v>390</v>
      </c>
      <c r="D22">
        <v>462.57280746989449</v>
      </c>
      <c r="E22" t="s">
        <v>389</v>
      </c>
      <c r="F22" t="s">
        <v>390</v>
      </c>
      <c r="G22">
        <v>1324.2091929295136</v>
      </c>
    </row>
    <row r="23" spans="2:14">
      <c r="B23" t="s">
        <v>383</v>
      </c>
      <c r="C23" t="s">
        <v>384</v>
      </c>
      <c r="D23">
        <v>469.73362140750442</v>
      </c>
      <c r="E23" t="s">
        <v>383</v>
      </c>
      <c r="F23" t="s">
        <v>384</v>
      </c>
      <c r="G23">
        <v>2335.9632633273</v>
      </c>
    </row>
    <row r="24" spans="2:14">
      <c r="B24" t="s">
        <v>297</v>
      </c>
      <c r="C24" t="s">
        <v>298</v>
      </c>
      <c r="D24">
        <v>474.86080643692344</v>
      </c>
      <c r="E24" t="s">
        <v>297</v>
      </c>
      <c r="F24" t="s">
        <v>298</v>
      </c>
      <c r="G24">
        <v>4475.6478975256332</v>
      </c>
    </row>
    <row r="25" spans="2:14">
      <c r="B25" t="s">
        <v>359</v>
      </c>
      <c r="C25" t="s">
        <v>360</v>
      </c>
      <c r="D25">
        <v>487.52053063802902</v>
      </c>
      <c r="E25" t="s">
        <v>359</v>
      </c>
      <c r="F25" t="s">
        <v>360</v>
      </c>
      <c r="G25">
        <v>10241.69355499443</v>
      </c>
    </row>
    <row r="26" spans="2:14">
      <c r="B26" t="s">
        <v>200</v>
      </c>
      <c r="C26" t="s">
        <v>201</v>
      </c>
      <c r="D26">
        <v>491.74534863013497</v>
      </c>
      <c r="E26" t="s">
        <v>200</v>
      </c>
      <c r="F26" t="s">
        <v>201</v>
      </c>
      <c r="G26">
        <v>2747.3848919180241</v>
      </c>
    </row>
    <row r="27" spans="2:14">
      <c r="B27" t="s">
        <v>128</v>
      </c>
      <c r="C27" t="s">
        <v>129</v>
      </c>
      <c r="D27">
        <v>506.97529972332222</v>
      </c>
      <c r="E27" t="s">
        <v>128</v>
      </c>
      <c r="F27" t="s">
        <v>129</v>
      </c>
      <c r="G27">
        <v>1330.3727863433096</v>
      </c>
    </row>
    <row r="28" spans="2:14">
      <c r="B28" t="s">
        <v>92</v>
      </c>
      <c r="C28" t="s">
        <v>93</v>
      </c>
      <c r="D28">
        <v>555.78797606190165</v>
      </c>
      <c r="E28" t="s">
        <v>92</v>
      </c>
      <c r="F28" t="s">
        <v>93</v>
      </c>
      <c r="G28">
        <v>5749.1243584609419</v>
      </c>
    </row>
    <row r="29" spans="2:14">
      <c r="B29" t="s">
        <v>265</v>
      </c>
      <c r="C29" t="s">
        <v>266</v>
      </c>
      <c r="D29">
        <v>564.38956800060851</v>
      </c>
      <c r="E29" t="s">
        <v>265</v>
      </c>
      <c r="F29" t="s">
        <v>266</v>
      </c>
      <c r="G29">
        <v>7076.1309697156903</v>
      </c>
    </row>
    <row r="30" spans="2:14">
      <c r="B30" t="s">
        <v>204</v>
      </c>
      <c r="C30" t="s">
        <v>205</v>
      </c>
      <c r="D30">
        <v>580.56106464950483</v>
      </c>
      <c r="E30" t="s">
        <v>204</v>
      </c>
      <c r="F30" t="s">
        <v>205</v>
      </c>
    </row>
    <row r="31" spans="2:14">
      <c r="B31" t="s">
        <v>379</v>
      </c>
      <c r="C31" t="s">
        <v>380</v>
      </c>
      <c r="D31">
        <v>592.49410780417929</v>
      </c>
      <c r="E31" t="s">
        <v>379</v>
      </c>
      <c r="F31" t="s">
        <v>380</v>
      </c>
    </row>
    <row r="32" spans="2:14">
      <c r="B32" t="s">
        <v>281</v>
      </c>
      <c r="C32" t="s">
        <v>282</v>
      </c>
      <c r="D32">
        <v>593.66820695345803</v>
      </c>
      <c r="E32" t="s">
        <v>281</v>
      </c>
      <c r="F32" t="s">
        <v>282</v>
      </c>
      <c r="G32">
        <v>4532.844417413211</v>
      </c>
    </row>
    <row r="33" spans="2:7">
      <c r="B33" t="s">
        <v>96</v>
      </c>
      <c r="C33" t="s">
        <v>97</v>
      </c>
      <c r="D33">
        <v>605.28611644634827</v>
      </c>
      <c r="E33" t="s">
        <v>96</v>
      </c>
      <c r="F33" t="s">
        <v>97</v>
      </c>
      <c r="G33">
        <v>2934.4868942980456</v>
      </c>
    </row>
    <row r="34" spans="2:7">
      <c r="B34" t="s">
        <v>176</v>
      </c>
      <c r="C34" t="s">
        <v>177</v>
      </c>
      <c r="D34">
        <v>606.05381587854367</v>
      </c>
      <c r="E34" t="s">
        <v>176</v>
      </c>
      <c r="F34" t="s">
        <v>177</v>
      </c>
      <c r="G34">
        <v>5131.8263801933281</v>
      </c>
    </row>
    <row r="35" spans="2:7">
      <c r="B35" t="s">
        <v>431</v>
      </c>
      <c r="C35" t="s">
        <v>432</v>
      </c>
      <c r="D35">
        <v>631.45924796698637</v>
      </c>
      <c r="E35" t="s">
        <v>431</v>
      </c>
      <c r="F35" t="s">
        <v>432</v>
      </c>
      <c r="G35">
        <v>3623.2348786664161</v>
      </c>
    </row>
    <row r="36" spans="2:7">
      <c r="B36" t="s">
        <v>12</v>
      </c>
      <c r="C36" t="s">
        <v>13</v>
      </c>
      <c r="D36">
        <v>654.90548059932269</v>
      </c>
      <c r="E36" t="s">
        <v>12</v>
      </c>
      <c r="F36" t="s">
        <v>13</v>
      </c>
    </row>
    <row r="37" spans="2:7">
      <c r="B37" t="s">
        <v>168</v>
      </c>
      <c r="C37" t="s">
        <v>169</v>
      </c>
      <c r="D37">
        <v>662.43558622759747</v>
      </c>
      <c r="E37" t="s">
        <v>168</v>
      </c>
      <c r="F37" t="s">
        <v>169</v>
      </c>
      <c r="G37">
        <v>4608.0162994302646</v>
      </c>
    </row>
    <row r="38" spans="2:7">
      <c r="B38" t="s">
        <v>423</v>
      </c>
      <c r="C38" t="s">
        <v>424</v>
      </c>
      <c r="D38">
        <v>667.64646639074408</v>
      </c>
      <c r="E38" t="s">
        <v>423</v>
      </c>
      <c r="F38" t="s">
        <v>424</v>
      </c>
      <c r="G38">
        <v>5121.7408106533712</v>
      </c>
    </row>
    <row r="39" spans="2:7">
      <c r="B39" t="s">
        <v>86</v>
      </c>
      <c r="C39" t="s">
        <v>87</v>
      </c>
      <c r="D39">
        <v>668.50412599810443</v>
      </c>
      <c r="E39" t="s">
        <v>86</v>
      </c>
      <c r="F39" t="s">
        <v>87</v>
      </c>
      <c r="G39">
        <v>12303.751787215968</v>
      </c>
    </row>
    <row r="40" spans="2:7">
      <c r="B40" t="s">
        <v>212</v>
      </c>
      <c r="C40" t="s">
        <v>213</v>
      </c>
      <c r="D40">
        <v>690.40125183579266</v>
      </c>
      <c r="E40" t="s">
        <v>212</v>
      </c>
      <c r="F40" t="s">
        <v>213</v>
      </c>
      <c r="G40">
        <v>3120.5420441250017</v>
      </c>
    </row>
    <row r="41" spans="2:7">
      <c r="B41" t="s">
        <v>120</v>
      </c>
      <c r="C41" t="s">
        <v>121</v>
      </c>
      <c r="D41">
        <v>693.4434919348322</v>
      </c>
      <c r="E41" t="s">
        <v>120</v>
      </c>
      <c r="F41" t="s">
        <v>121</v>
      </c>
      <c r="G41">
        <v>7837.7913602633025</v>
      </c>
    </row>
    <row r="42" spans="2:7">
      <c r="B42" t="s">
        <v>307</v>
      </c>
      <c r="C42" t="s">
        <v>308</v>
      </c>
      <c r="D42">
        <v>708.33065465624748</v>
      </c>
      <c r="E42" t="s">
        <v>307</v>
      </c>
      <c r="F42" t="s">
        <v>308</v>
      </c>
      <c r="G42">
        <v>11324.117826402085</v>
      </c>
    </row>
    <row r="43" spans="2:7">
      <c r="B43" t="s">
        <v>114</v>
      </c>
      <c r="C43" t="s">
        <v>115</v>
      </c>
      <c r="D43">
        <v>731.31316255516754</v>
      </c>
      <c r="E43" t="s">
        <v>114</v>
      </c>
      <c r="F43" t="s">
        <v>115</v>
      </c>
      <c r="G43">
        <v>11930.011160836521</v>
      </c>
    </row>
    <row r="44" spans="2:7">
      <c r="B44" t="s">
        <v>271</v>
      </c>
      <c r="C44" t="s">
        <v>272</v>
      </c>
      <c r="D44">
        <v>742.3471996836264</v>
      </c>
      <c r="E44" t="s">
        <v>271</v>
      </c>
      <c r="F44" t="s">
        <v>272</v>
      </c>
      <c r="G44">
        <v>9142.9121128284823</v>
      </c>
    </row>
    <row r="45" spans="2:7">
      <c r="B45" t="s">
        <v>433</v>
      </c>
      <c r="C45" t="s">
        <v>434</v>
      </c>
      <c r="D45">
        <v>757.53781088209143</v>
      </c>
      <c r="E45" t="s">
        <v>433</v>
      </c>
      <c r="F45" t="s">
        <v>434</v>
      </c>
      <c r="G45">
        <v>1684.2262711208496</v>
      </c>
    </row>
    <row r="46" spans="2:7">
      <c r="B46" t="s">
        <v>305</v>
      </c>
      <c r="C46" t="s">
        <v>306</v>
      </c>
      <c r="D46">
        <v>764.13747749846152</v>
      </c>
      <c r="E46" t="s">
        <v>305</v>
      </c>
      <c r="F46" t="s">
        <v>306</v>
      </c>
      <c r="G46">
        <v>8227.3050570626528</v>
      </c>
    </row>
    <row r="47" spans="2:7">
      <c r="B47" t="s">
        <v>158</v>
      </c>
      <c r="C47" t="s">
        <v>159</v>
      </c>
      <c r="D47">
        <v>767.64743502766237</v>
      </c>
      <c r="E47" t="s">
        <v>158</v>
      </c>
      <c r="F47" t="s">
        <v>159</v>
      </c>
      <c r="G47">
        <v>6962.8110442211409</v>
      </c>
    </row>
    <row r="48" spans="2:7">
      <c r="B48" t="s">
        <v>285</v>
      </c>
      <c r="C48" t="s">
        <v>286</v>
      </c>
      <c r="D48">
        <v>773.02116903559636</v>
      </c>
      <c r="E48" t="s">
        <v>285</v>
      </c>
      <c r="F48" t="s">
        <v>286</v>
      </c>
      <c r="G48">
        <v>5447.7592296758585</v>
      </c>
    </row>
    <row r="49" spans="2:9">
      <c r="B49" t="s">
        <v>48</v>
      </c>
      <c r="C49" t="s">
        <v>49</v>
      </c>
      <c r="D49">
        <v>785.51703852650564</v>
      </c>
      <c r="E49" t="s">
        <v>48</v>
      </c>
      <c r="F49" t="s">
        <v>49</v>
      </c>
      <c r="G49">
        <v>6090.8905907736089</v>
      </c>
    </row>
    <row r="50" spans="2:9">
      <c r="B50" t="s">
        <v>4</v>
      </c>
      <c r="C50" t="s">
        <v>5</v>
      </c>
      <c r="D50">
        <v>800.37144081900601</v>
      </c>
      <c r="E50" t="s">
        <v>4</v>
      </c>
      <c r="F50" t="s">
        <v>5</v>
      </c>
      <c r="G50">
        <v>9910.8100574682067</v>
      </c>
    </row>
    <row r="51" spans="2:9">
      <c r="B51" t="s">
        <v>178</v>
      </c>
      <c r="C51" t="s">
        <v>179</v>
      </c>
      <c r="D51">
        <v>850.24891880899429</v>
      </c>
      <c r="E51" t="s">
        <v>178</v>
      </c>
      <c r="F51" t="s">
        <v>179</v>
      </c>
      <c r="G51">
        <v>9674.6065569876137</v>
      </c>
    </row>
    <row r="52" spans="2:9">
      <c r="B52" t="s">
        <v>257</v>
      </c>
      <c r="C52" t="s">
        <v>258</v>
      </c>
      <c r="D52">
        <v>862.6581606186312</v>
      </c>
      <c r="E52" t="s">
        <v>257</v>
      </c>
      <c r="F52" t="s">
        <v>258</v>
      </c>
      <c r="G52">
        <v>4541.7356233564506</v>
      </c>
    </row>
    <row r="53" spans="2:9">
      <c r="B53" t="s">
        <v>118</v>
      </c>
      <c r="C53" t="s">
        <v>119</v>
      </c>
      <c r="D53">
        <v>884.9922333678777</v>
      </c>
      <c r="E53" t="s">
        <v>118</v>
      </c>
      <c r="F53" t="s">
        <v>119</v>
      </c>
      <c r="G53">
        <v>10050.034284691455</v>
      </c>
    </row>
    <row r="54" spans="2:9">
      <c r="B54" t="s">
        <v>395</v>
      </c>
      <c r="C54" t="s">
        <v>396</v>
      </c>
      <c r="D54">
        <v>956.47719652780972</v>
      </c>
      <c r="E54" t="s">
        <v>395</v>
      </c>
      <c r="F54" t="s">
        <v>396</v>
      </c>
      <c r="G54">
        <v>10730.891088000339</v>
      </c>
    </row>
    <row r="55" spans="2:9">
      <c r="B55" t="s">
        <v>18</v>
      </c>
      <c r="C55" t="s">
        <v>19</v>
      </c>
      <c r="D55">
        <v>969.30979028083755</v>
      </c>
      <c r="E55" t="s">
        <v>18</v>
      </c>
      <c r="F55" t="s">
        <v>19</v>
      </c>
      <c r="G55">
        <v>7473.0606783947169</v>
      </c>
    </row>
    <row r="56" spans="2:9">
      <c r="B56" t="s">
        <v>116</v>
      </c>
      <c r="C56" t="s">
        <v>117</v>
      </c>
      <c r="D56">
        <v>979.75476128692151</v>
      </c>
      <c r="E56" t="s">
        <v>116</v>
      </c>
      <c r="F56" t="s">
        <v>117</v>
      </c>
      <c r="G56">
        <v>10625.688902514004</v>
      </c>
      <c r="H56">
        <f>AVERAGE(G4:G56)</f>
        <v>5195.9326599070973</v>
      </c>
      <c r="I56">
        <f>STDEV(G4:G56)</f>
        <v>3390.1288437675262</v>
      </c>
    </row>
    <row r="57" spans="2:9">
      <c r="B57" t="s">
        <v>94</v>
      </c>
      <c r="C57" t="s">
        <v>95</v>
      </c>
      <c r="D57">
        <v>1029.00349372869</v>
      </c>
      <c r="E57" t="s">
        <v>94</v>
      </c>
      <c r="F57" t="s">
        <v>95</v>
      </c>
      <c r="G57">
        <v>13900.09156714997</v>
      </c>
    </row>
    <row r="58" spans="2:9">
      <c r="B58" t="s">
        <v>100</v>
      </c>
      <c r="C58" t="s">
        <v>101</v>
      </c>
      <c r="D58">
        <v>1030.8806904815444</v>
      </c>
      <c r="E58" t="s">
        <v>100</v>
      </c>
      <c r="F58" t="s">
        <v>101</v>
      </c>
      <c r="G58">
        <v>19950.280631019559</v>
      </c>
    </row>
    <row r="59" spans="2:9">
      <c r="B59" t="s">
        <v>144</v>
      </c>
      <c r="C59" t="s">
        <v>145</v>
      </c>
      <c r="D59">
        <v>1032.1461864406781</v>
      </c>
      <c r="E59" t="s">
        <v>144</v>
      </c>
      <c r="F59" t="s">
        <v>145</v>
      </c>
      <c r="G59">
        <v>8235.5941422198248</v>
      </c>
    </row>
    <row r="60" spans="2:9">
      <c r="B60" t="s">
        <v>301</v>
      </c>
      <c r="C60" t="s">
        <v>302</v>
      </c>
      <c r="D60">
        <v>1057.4800896448812</v>
      </c>
      <c r="E60" t="s">
        <v>301</v>
      </c>
      <c r="F60" t="s">
        <v>302</v>
      </c>
      <c r="G60">
        <v>19082.216440770007</v>
      </c>
    </row>
    <row r="61" spans="2:9">
      <c r="B61" t="s">
        <v>192</v>
      </c>
      <c r="C61" t="s">
        <v>193</v>
      </c>
      <c r="D61">
        <v>1083.6241913839219</v>
      </c>
      <c r="E61" t="s">
        <v>192</v>
      </c>
      <c r="F61" t="s">
        <v>193</v>
      </c>
      <c r="G61">
        <v>8429.9422308791654</v>
      </c>
    </row>
    <row r="62" spans="2:9">
      <c r="B62" t="s">
        <v>252</v>
      </c>
      <c r="C62" t="s">
        <v>253</v>
      </c>
      <c r="D62">
        <v>1094.725869640004</v>
      </c>
      <c r="E62" t="s">
        <v>252</v>
      </c>
      <c r="F62" t="s">
        <v>253</v>
      </c>
      <c r="G62">
        <v>17145.783116243099</v>
      </c>
    </row>
    <row r="63" spans="2:9">
      <c r="B63" t="s">
        <v>52</v>
      </c>
      <c r="C63" t="s">
        <v>53</v>
      </c>
      <c r="D63">
        <v>1098.3588405291039</v>
      </c>
      <c r="E63" t="s">
        <v>52</v>
      </c>
      <c r="F63" t="s">
        <v>53</v>
      </c>
      <c r="G63">
        <v>15002.260140424605</v>
      </c>
    </row>
    <row r="64" spans="2:9">
      <c r="B64" t="s">
        <v>196</v>
      </c>
      <c r="C64" t="s">
        <v>197</v>
      </c>
      <c r="D64">
        <v>1196.1924148606811</v>
      </c>
      <c r="E64" t="s">
        <v>196</v>
      </c>
      <c r="F64" t="s">
        <v>197</v>
      </c>
      <c r="G64">
        <v>11404.738859536867</v>
      </c>
    </row>
    <row r="65" spans="2:7">
      <c r="B65" t="s">
        <v>6</v>
      </c>
      <c r="C65" t="s">
        <v>7</v>
      </c>
      <c r="D65">
        <v>1245.9921906210197</v>
      </c>
      <c r="E65" t="s">
        <v>6</v>
      </c>
      <c r="F65" t="s">
        <v>7</v>
      </c>
      <c r="G65">
        <v>13300.682025703685</v>
      </c>
    </row>
    <row r="66" spans="2:7">
      <c r="B66" t="s">
        <v>208</v>
      </c>
      <c r="C66" t="s">
        <v>209</v>
      </c>
      <c r="D66">
        <v>1296.6959772115874</v>
      </c>
      <c r="E66" t="s">
        <v>208</v>
      </c>
      <c r="F66" t="s">
        <v>209</v>
      </c>
      <c r="G66">
        <v>8613.7347116922992</v>
      </c>
    </row>
    <row r="67" spans="2:7">
      <c r="B67" t="s">
        <v>234</v>
      </c>
      <c r="C67" t="s">
        <v>235</v>
      </c>
      <c r="D67">
        <v>1349.4750169236536</v>
      </c>
      <c r="E67" t="s">
        <v>234</v>
      </c>
      <c r="F67" t="s">
        <v>235</v>
      </c>
      <c r="G67">
        <v>11858.7912279749</v>
      </c>
    </row>
    <row r="68" spans="2:7">
      <c r="B68" t="s">
        <v>415</v>
      </c>
      <c r="C68" t="s">
        <v>416</v>
      </c>
      <c r="D68">
        <v>1350.5119911595439</v>
      </c>
      <c r="E68" t="s">
        <v>415</v>
      </c>
      <c r="F68" t="s">
        <v>416</v>
      </c>
      <c r="G68">
        <v>19315.811058851141</v>
      </c>
    </row>
    <row r="69" spans="2:7">
      <c r="B69" t="s">
        <v>417</v>
      </c>
      <c r="C69" t="s">
        <v>418</v>
      </c>
      <c r="D69">
        <v>1419.4777669029734</v>
      </c>
      <c r="E69" t="s">
        <v>417</v>
      </c>
      <c r="F69" t="s">
        <v>418</v>
      </c>
      <c r="G69">
        <v>5002.14965969275</v>
      </c>
    </row>
    <row r="70" spans="2:7">
      <c r="B70" t="s">
        <v>140</v>
      </c>
      <c r="C70" t="s">
        <v>141</v>
      </c>
      <c r="D70">
        <v>1434.9135426342639</v>
      </c>
      <c r="E70" t="s">
        <v>140</v>
      </c>
      <c r="F70" t="s">
        <v>141</v>
      </c>
      <c r="G70">
        <v>18171.875557186246</v>
      </c>
    </row>
    <row r="71" spans="2:7">
      <c r="B71" t="s">
        <v>54</v>
      </c>
      <c r="C71" t="s">
        <v>55</v>
      </c>
      <c r="D71">
        <v>1437.7959891652858</v>
      </c>
      <c r="E71" t="s">
        <v>54</v>
      </c>
      <c r="F71" t="s">
        <v>55</v>
      </c>
      <c r="G71">
        <v>15281.611963033718</v>
      </c>
    </row>
    <row r="72" spans="2:7">
      <c r="B72" t="s">
        <v>26</v>
      </c>
      <c r="C72" t="s">
        <v>27</v>
      </c>
      <c r="D72">
        <v>1474.003432800587</v>
      </c>
      <c r="E72" t="s">
        <v>26</v>
      </c>
      <c r="F72" t="s">
        <v>27</v>
      </c>
      <c r="G72">
        <v>16593.18876004823</v>
      </c>
    </row>
    <row r="73" spans="2:7">
      <c r="B73" t="s">
        <v>182</v>
      </c>
      <c r="C73" t="s">
        <v>183</v>
      </c>
      <c r="D73">
        <v>1480.7606023258074</v>
      </c>
      <c r="E73" t="s">
        <v>182</v>
      </c>
      <c r="F73" t="s">
        <v>183</v>
      </c>
      <c r="G73">
        <v>15123.580848931135</v>
      </c>
    </row>
    <row r="74" spans="2:7">
      <c r="B74" t="s">
        <v>254</v>
      </c>
      <c r="C74" t="s">
        <v>255</v>
      </c>
      <c r="D74">
        <v>1545.7754526464819</v>
      </c>
      <c r="E74" t="s">
        <v>254</v>
      </c>
      <c r="F74" t="s">
        <v>255</v>
      </c>
      <c r="G74">
        <v>16140.663507232566</v>
      </c>
    </row>
    <row r="75" spans="2:7">
      <c r="B75" t="s">
        <v>397</v>
      </c>
      <c r="C75" t="s">
        <v>398</v>
      </c>
      <c r="D75">
        <v>1552.9242008973658</v>
      </c>
      <c r="E75" t="s">
        <v>397</v>
      </c>
      <c r="F75" t="s">
        <v>398</v>
      </c>
      <c r="G75">
        <v>18560.107062341522</v>
      </c>
    </row>
    <row r="76" spans="2:7">
      <c r="B76" t="s">
        <v>218</v>
      </c>
      <c r="C76" t="s">
        <v>219</v>
      </c>
      <c r="D76">
        <v>1573.3186927248132</v>
      </c>
      <c r="E76" t="s">
        <v>218</v>
      </c>
      <c r="F76" t="s">
        <v>219</v>
      </c>
      <c r="G76">
        <v>16526.539285086506</v>
      </c>
    </row>
    <row r="77" spans="2:7">
      <c r="B77" t="s">
        <v>319</v>
      </c>
      <c r="C77" t="s">
        <v>320</v>
      </c>
      <c r="D77">
        <v>1592.1314944139706</v>
      </c>
      <c r="E77" t="s">
        <v>319</v>
      </c>
      <c r="F77" t="s">
        <v>320</v>
      </c>
      <c r="G77">
        <v>18514.42848277685</v>
      </c>
    </row>
    <row r="78" spans="2:7">
      <c r="B78" t="s">
        <v>263</v>
      </c>
      <c r="C78" t="s">
        <v>264</v>
      </c>
      <c r="D78">
        <v>1651.2998082764682</v>
      </c>
      <c r="E78" t="s">
        <v>263</v>
      </c>
      <c r="F78" t="s">
        <v>264</v>
      </c>
      <c r="G78">
        <v>14293.067502686274</v>
      </c>
    </row>
    <row r="79" spans="2:7">
      <c r="B79" t="s">
        <v>50</v>
      </c>
      <c r="C79" t="s">
        <v>51</v>
      </c>
      <c r="D79">
        <v>1687.9686928293806</v>
      </c>
      <c r="E79" t="s">
        <v>50</v>
      </c>
      <c r="F79" t="s">
        <v>51</v>
      </c>
      <c r="G79">
        <v>9579.7321440334072</v>
      </c>
    </row>
    <row r="80" spans="2:7">
      <c r="B80" t="s">
        <v>104</v>
      </c>
      <c r="C80" t="s">
        <v>105</v>
      </c>
      <c r="D80">
        <v>1691.1028930006692</v>
      </c>
      <c r="E80" t="s">
        <v>104</v>
      </c>
      <c r="F80" t="s">
        <v>105</v>
      </c>
      <c r="G80">
        <v>30080.9147859683</v>
      </c>
    </row>
    <row r="81" spans="2:9">
      <c r="B81" t="s">
        <v>246</v>
      </c>
      <c r="C81" t="s">
        <v>247</v>
      </c>
      <c r="D81">
        <v>1734.5963616093575</v>
      </c>
      <c r="E81" t="s">
        <v>246</v>
      </c>
      <c r="F81" t="s">
        <v>247</v>
      </c>
      <c r="G81">
        <v>28821.538193015411</v>
      </c>
    </row>
    <row r="82" spans="2:9">
      <c r="B82" t="s">
        <v>98</v>
      </c>
      <c r="C82" t="s">
        <v>99</v>
      </c>
      <c r="D82">
        <v>1813.9311871708671</v>
      </c>
      <c r="E82" t="s">
        <v>98</v>
      </c>
      <c r="F82" t="s">
        <v>99</v>
      </c>
      <c r="G82">
        <v>20023.772893200716</v>
      </c>
    </row>
    <row r="83" spans="2:9">
      <c r="B83" t="s">
        <v>261</v>
      </c>
      <c r="C83" t="s">
        <v>262</v>
      </c>
      <c r="D83">
        <v>1826.4568718098305</v>
      </c>
      <c r="E83" t="s">
        <v>261</v>
      </c>
      <c r="F83" t="s">
        <v>262</v>
      </c>
      <c r="G83">
        <v>10756.886702856176</v>
      </c>
    </row>
    <row r="84" spans="2:9">
      <c r="B84" t="s">
        <v>16</v>
      </c>
      <c r="C84" t="s">
        <v>17</v>
      </c>
      <c r="D84">
        <v>1894.6178719302022</v>
      </c>
      <c r="E84" t="s">
        <v>16</v>
      </c>
      <c r="F84" t="s">
        <v>17</v>
      </c>
    </row>
    <row r="85" spans="2:9">
      <c r="B85" t="s">
        <v>170</v>
      </c>
      <c r="C85" t="s">
        <v>171</v>
      </c>
      <c r="D85">
        <v>1938.3607652173914</v>
      </c>
      <c r="E85" t="s">
        <v>170</v>
      </c>
      <c r="F85" t="s">
        <v>171</v>
      </c>
      <c r="G85">
        <v>51655.849468951506</v>
      </c>
    </row>
    <row r="86" spans="2:9">
      <c r="B86" t="s">
        <v>385</v>
      </c>
      <c r="C86" t="s">
        <v>386</v>
      </c>
      <c r="D86">
        <v>1987.5759031440432</v>
      </c>
      <c r="E86" t="s">
        <v>385</v>
      </c>
      <c r="F86" t="s">
        <v>386</v>
      </c>
      <c r="G86">
        <v>14943.351710358358</v>
      </c>
      <c r="H86">
        <f>AVERAGE(G55:G86)</f>
        <v>16271.223685831406</v>
      </c>
      <c r="I86">
        <f>STDEV(G55:G86)</f>
        <v>8608.6075585343606</v>
      </c>
    </row>
    <row r="87" spans="2:9">
      <c r="B87" t="s">
        <v>335</v>
      </c>
      <c r="C87" t="s">
        <v>336</v>
      </c>
      <c r="D87">
        <v>2078.4901785729239</v>
      </c>
      <c r="E87" t="s">
        <v>335</v>
      </c>
      <c r="F87" t="s">
        <v>336</v>
      </c>
      <c r="G87">
        <v>12888.890142386434</v>
      </c>
    </row>
    <row r="88" spans="2:9">
      <c r="B88" t="s">
        <v>313</v>
      </c>
      <c r="C88" t="s">
        <v>314</v>
      </c>
      <c r="D88">
        <v>2082.8102296052662</v>
      </c>
      <c r="E88" t="s">
        <v>313</v>
      </c>
      <c r="F88" t="s">
        <v>314</v>
      </c>
      <c r="G88">
        <v>25800.410829579043</v>
      </c>
    </row>
    <row r="89" spans="2:9">
      <c r="B89" t="s">
        <v>150</v>
      </c>
      <c r="C89" t="s">
        <v>151</v>
      </c>
      <c r="D89">
        <v>2134.1043961671144</v>
      </c>
      <c r="E89" t="s">
        <v>150</v>
      </c>
      <c r="F89" t="s">
        <v>151</v>
      </c>
      <c r="G89">
        <v>24197.568416955921</v>
      </c>
    </row>
    <row r="90" spans="2:9">
      <c r="B90" t="s">
        <v>216</v>
      </c>
      <c r="C90" t="s">
        <v>217</v>
      </c>
      <c r="D90">
        <v>2159.237561281238</v>
      </c>
      <c r="E90" t="s">
        <v>216</v>
      </c>
      <c r="F90" t="s">
        <v>217</v>
      </c>
      <c r="G90">
        <v>21328.589799346133</v>
      </c>
    </row>
    <row r="91" spans="2:9">
      <c r="B91" t="s">
        <v>82</v>
      </c>
      <c r="C91" t="s">
        <v>83</v>
      </c>
      <c r="D91">
        <v>2201.1756142653385</v>
      </c>
      <c r="E91" t="s">
        <v>82</v>
      </c>
      <c r="F91" t="s">
        <v>83</v>
      </c>
      <c r="G91">
        <v>21800.532654019196</v>
      </c>
    </row>
    <row r="92" spans="2:9">
      <c r="B92" t="s">
        <v>84</v>
      </c>
      <c r="C92" t="s">
        <v>85</v>
      </c>
      <c r="D92">
        <v>2226.2698706331316</v>
      </c>
      <c r="E92" t="s">
        <v>84</v>
      </c>
      <c r="F92" t="s">
        <v>85</v>
      </c>
      <c r="G92">
        <v>11805.086602409949</v>
      </c>
    </row>
    <row r="93" spans="2:9">
      <c r="B93" t="s">
        <v>421</v>
      </c>
      <c r="C93" t="s">
        <v>422</v>
      </c>
      <c r="D93">
        <v>2271.1875345673452</v>
      </c>
      <c r="E93" t="s">
        <v>421</v>
      </c>
      <c r="F93" t="s">
        <v>422</v>
      </c>
      <c r="G93">
        <v>17689.630899298874</v>
      </c>
    </row>
    <row r="94" spans="2:9">
      <c r="B94" t="s">
        <v>172</v>
      </c>
      <c r="C94" t="s">
        <v>173</v>
      </c>
      <c r="D94">
        <v>2280.3851216435892</v>
      </c>
      <c r="E94" t="s">
        <v>172</v>
      </c>
      <c r="F94" t="s">
        <v>173</v>
      </c>
      <c r="G94">
        <v>22821.379969123809</v>
      </c>
    </row>
    <row r="95" spans="2:9">
      <c r="B95" t="s">
        <v>58</v>
      </c>
      <c r="C95" t="s">
        <v>59</v>
      </c>
      <c r="D95">
        <v>2327.4365237164175</v>
      </c>
      <c r="E95" t="s">
        <v>58</v>
      </c>
      <c r="F95" t="s">
        <v>59</v>
      </c>
      <c r="G95">
        <v>16022.064899677613</v>
      </c>
    </row>
    <row r="96" spans="2:9">
      <c r="B96" t="s">
        <v>228</v>
      </c>
      <c r="C96" t="s">
        <v>229</v>
      </c>
      <c r="D96">
        <v>2356.6450022297818</v>
      </c>
      <c r="E96" t="s">
        <v>228</v>
      </c>
      <c r="F96" t="s">
        <v>229</v>
      </c>
      <c r="G96">
        <v>24813.012872408319</v>
      </c>
    </row>
    <row r="97" spans="2:7">
      <c r="B97" t="s">
        <v>357</v>
      </c>
      <c r="C97" t="s">
        <v>358</v>
      </c>
      <c r="D97">
        <v>2503.7941941068484</v>
      </c>
      <c r="E97" t="s">
        <v>357</v>
      </c>
      <c r="F97" t="s">
        <v>358</v>
      </c>
      <c r="G97">
        <v>31230.009023140399</v>
      </c>
    </row>
    <row r="98" spans="2:7">
      <c r="B98" t="s">
        <v>407</v>
      </c>
      <c r="C98" t="s">
        <v>408</v>
      </c>
      <c r="D98">
        <v>2553.1674492631282</v>
      </c>
      <c r="E98" t="s">
        <v>407</v>
      </c>
      <c r="F98" t="s">
        <v>408</v>
      </c>
      <c r="G98">
        <v>8337.9258278540092</v>
      </c>
    </row>
    <row r="99" spans="2:7">
      <c r="B99" t="s">
        <v>311</v>
      </c>
      <c r="C99" t="s">
        <v>312</v>
      </c>
      <c r="D99">
        <v>2565.4083117763112</v>
      </c>
      <c r="E99" t="s">
        <v>311</v>
      </c>
      <c r="F99" t="s">
        <v>312</v>
      </c>
      <c r="G99">
        <v>23175.0130886019</v>
      </c>
    </row>
    <row r="100" spans="2:7">
      <c r="B100" t="s">
        <v>190</v>
      </c>
      <c r="C100" t="s">
        <v>191</v>
      </c>
      <c r="D100">
        <v>2579.4766765080717</v>
      </c>
      <c r="E100" t="s">
        <v>190</v>
      </c>
      <c r="F100" t="s">
        <v>191</v>
      </c>
      <c r="G100">
        <v>33793.612855289204</v>
      </c>
    </row>
    <row r="101" spans="2:7">
      <c r="B101" t="s">
        <v>353</v>
      </c>
      <c r="C101" t="s">
        <v>354</v>
      </c>
      <c r="D101">
        <v>2657.5851493364344</v>
      </c>
      <c r="E101" t="s">
        <v>353</v>
      </c>
      <c r="F101" t="s">
        <v>354</v>
      </c>
      <c r="G101">
        <v>12454.190922168318</v>
      </c>
    </row>
    <row r="102" spans="2:7">
      <c r="B102" t="s">
        <v>224</v>
      </c>
      <c r="C102" t="s">
        <v>225</v>
      </c>
      <c r="D102">
        <v>2711.3003905051196</v>
      </c>
      <c r="E102" t="s">
        <v>224</v>
      </c>
      <c r="F102" t="s">
        <v>225</v>
      </c>
      <c r="G102">
        <v>19557.050309187445</v>
      </c>
    </row>
    <row r="103" spans="2:7">
      <c r="B103" t="s">
        <v>184</v>
      </c>
      <c r="C103" t="s">
        <v>185</v>
      </c>
      <c r="D103">
        <v>2840.1968208209391</v>
      </c>
      <c r="E103" t="s">
        <v>184</v>
      </c>
      <c r="F103" t="s">
        <v>185</v>
      </c>
      <c r="G103">
        <v>46181.698148485732</v>
      </c>
    </row>
    <row r="104" spans="2:7">
      <c r="B104" t="s">
        <v>36</v>
      </c>
      <c r="C104" t="s">
        <v>37</v>
      </c>
      <c r="D104">
        <v>2881.5064441157824</v>
      </c>
      <c r="E104" t="s">
        <v>36</v>
      </c>
      <c r="F104" t="s">
        <v>37</v>
      </c>
      <c r="G104">
        <v>17084.824256862412</v>
      </c>
    </row>
    <row r="105" spans="2:7">
      <c r="B105" t="s">
        <v>180</v>
      </c>
      <c r="C105" t="s">
        <v>181</v>
      </c>
      <c r="D105">
        <v>2960.3847681042384</v>
      </c>
      <c r="E105" t="s">
        <v>180</v>
      </c>
      <c r="F105" t="s">
        <v>181</v>
      </c>
      <c r="G105">
        <v>16023.153995117213</v>
      </c>
    </row>
    <row r="106" spans="2:7">
      <c r="B106" t="s">
        <v>188</v>
      </c>
      <c r="C106" t="s">
        <v>189</v>
      </c>
      <c r="D106">
        <v>2970.7878900676219</v>
      </c>
      <c r="E106" t="s">
        <v>188</v>
      </c>
      <c r="F106" t="s">
        <v>189</v>
      </c>
      <c r="G106">
        <v>31293.891422280616</v>
      </c>
    </row>
    <row r="107" spans="2:7">
      <c r="B107" t="s">
        <v>411</v>
      </c>
      <c r="C107" t="s">
        <v>412</v>
      </c>
      <c r="D107">
        <v>2977.6668077485879</v>
      </c>
      <c r="E107" t="s">
        <v>411</v>
      </c>
      <c r="F107" t="s">
        <v>412</v>
      </c>
      <c r="G107">
        <v>37308.512468091809</v>
      </c>
    </row>
    <row r="108" spans="2:7">
      <c r="B108" t="s">
        <v>240</v>
      </c>
      <c r="C108" t="s">
        <v>241</v>
      </c>
      <c r="D108">
        <v>3019.8192305191324</v>
      </c>
      <c r="E108" t="s">
        <v>240</v>
      </c>
      <c r="F108" t="s">
        <v>241</v>
      </c>
      <c r="G108">
        <v>23418.831480561144</v>
      </c>
    </row>
    <row r="109" spans="2:7">
      <c r="B109" t="s">
        <v>108</v>
      </c>
      <c r="C109" t="s">
        <v>109</v>
      </c>
      <c r="D109">
        <v>3107.1435949714087</v>
      </c>
      <c r="E109" t="s">
        <v>108</v>
      </c>
      <c r="F109" t="s">
        <v>109</v>
      </c>
      <c r="G109">
        <v>42482.732453925782</v>
      </c>
    </row>
    <row r="110" spans="2:7">
      <c r="B110" t="s">
        <v>345</v>
      </c>
      <c r="C110" t="s">
        <v>346</v>
      </c>
      <c r="D110">
        <v>3178.3278989720493</v>
      </c>
      <c r="E110" t="s">
        <v>345</v>
      </c>
      <c r="F110" t="s">
        <v>346</v>
      </c>
      <c r="G110">
        <v>25843.846548694957</v>
      </c>
    </row>
    <row r="111" spans="2:7">
      <c r="B111" t="s">
        <v>377</v>
      </c>
      <c r="C111" t="s">
        <v>378</v>
      </c>
      <c r="D111">
        <v>3304.0328600111802</v>
      </c>
      <c r="E111" t="s">
        <v>377</v>
      </c>
      <c r="F111" t="s">
        <v>378</v>
      </c>
      <c r="G111">
        <v>54911.926784809883</v>
      </c>
    </row>
    <row r="112" spans="2:7">
      <c r="B112" t="s">
        <v>347</v>
      </c>
      <c r="C112" t="s">
        <v>348</v>
      </c>
      <c r="D112">
        <v>3323.2486372261887</v>
      </c>
      <c r="E112" t="s">
        <v>347</v>
      </c>
      <c r="F112" t="s">
        <v>348</v>
      </c>
      <c r="G112">
        <v>27350.261134178829</v>
      </c>
    </row>
    <row r="113" spans="2:9">
      <c r="B113" t="s">
        <v>194</v>
      </c>
      <c r="C113" t="s">
        <v>195</v>
      </c>
      <c r="D113">
        <v>3570.4368119394035</v>
      </c>
      <c r="E113" t="s">
        <v>194</v>
      </c>
      <c r="F113" t="s">
        <v>195</v>
      </c>
      <c r="G113">
        <v>35614.310022686208</v>
      </c>
    </row>
    <row r="114" spans="2:9">
      <c r="B114" t="s">
        <v>136</v>
      </c>
      <c r="C114" t="s">
        <v>137</v>
      </c>
      <c r="D114">
        <v>3842.571170262529</v>
      </c>
      <c r="E114" t="s">
        <v>136</v>
      </c>
      <c r="F114" t="s">
        <v>137</v>
      </c>
      <c r="G114">
        <v>37306.283390591496</v>
      </c>
    </row>
    <row r="115" spans="2:9">
      <c r="B115" t="s">
        <v>146</v>
      </c>
      <c r="C115" t="s">
        <v>147</v>
      </c>
      <c r="D115">
        <v>3867.6223601076663</v>
      </c>
      <c r="E115" t="s">
        <v>146</v>
      </c>
      <c r="F115" t="s">
        <v>147</v>
      </c>
      <c r="G115">
        <v>42266.186006734642</v>
      </c>
    </row>
    <row r="116" spans="2:9">
      <c r="B116" t="s">
        <v>24</v>
      </c>
      <c r="C116" t="s">
        <v>25</v>
      </c>
      <c r="D116">
        <v>3917.8474828628291</v>
      </c>
      <c r="E116" t="s">
        <v>24</v>
      </c>
      <c r="F116" t="s">
        <v>25</v>
      </c>
      <c r="G116">
        <v>44037.874320360344</v>
      </c>
    </row>
    <row r="117" spans="2:9">
      <c r="B117" t="s">
        <v>106</v>
      </c>
      <c r="C117" t="s">
        <v>107</v>
      </c>
      <c r="D117">
        <v>3989.9233156608466</v>
      </c>
      <c r="E117" t="s">
        <v>106</v>
      </c>
      <c r="F117" t="s">
        <v>107</v>
      </c>
      <c r="G117">
        <v>28148.202599265631</v>
      </c>
    </row>
    <row r="118" spans="2:9">
      <c r="B118" t="s">
        <v>279</v>
      </c>
      <c r="C118" t="s">
        <v>280</v>
      </c>
      <c r="D118">
        <v>4391.5600729384751</v>
      </c>
      <c r="E118" t="s">
        <v>279</v>
      </c>
      <c r="F118" t="s">
        <v>280</v>
      </c>
      <c r="G118">
        <v>33360.342913896689</v>
      </c>
    </row>
    <row r="119" spans="2:9">
      <c r="B119" t="s">
        <v>275</v>
      </c>
      <c r="C119" t="s">
        <v>276</v>
      </c>
      <c r="D119">
        <v>4605.4204628874095</v>
      </c>
      <c r="E119" t="s">
        <v>275</v>
      </c>
      <c r="F119" t="s">
        <v>276</v>
      </c>
      <c r="G119">
        <v>45367.938211752109</v>
      </c>
    </row>
    <row r="120" spans="2:9">
      <c r="B120" t="s">
        <v>126</v>
      </c>
      <c r="C120" t="s">
        <v>127</v>
      </c>
      <c r="D120">
        <v>4623.2791121679338</v>
      </c>
      <c r="E120" t="s">
        <v>126</v>
      </c>
      <c r="F120" t="s">
        <v>127</v>
      </c>
      <c r="G120">
        <v>25774.706930730801</v>
      </c>
    </row>
    <row r="121" spans="2:9">
      <c r="B121" t="s">
        <v>198</v>
      </c>
      <c r="C121" t="s">
        <v>199</v>
      </c>
      <c r="D121">
        <v>4786.6703061735134</v>
      </c>
      <c r="E121" t="s">
        <v>198</v>
      </c>
      <c r="F121" t="s">
        <v>199</v>
      </c>
      <c r="G121">
        <v>22469.679019580861</v>
      </c>
    </row>
    <row r="122" spans="2:9">
      <c r="B122" t="s">
        <v>341</v>
      </c>
      <c r="C122" t="s">
        <v>342</v>
      </c>
      <c r="D122">
        <v>4833.4450790696774</v>
      </c>
      <c r="E122" t="s">
        <v>341</v>
      </c>
      <c r="F122" t="s">
        <v>342</v>
      </c>
      <c r="G122">
        <v>77721.436697025609</v>
      </c>
      <c r="H122">
        <f>AVERAGE(G87:G122)</f>
        <v>28935.600219918873</v>
      </c>
      <c r="I122">
        <f>STDEV(G87:G122)</f>
        <v>13845.190972416862</v>
      </c>
    </row>
    <row r="123" spans="2:9">
      <c r="B123" t="s">
        <v>399</v>
      </c>
      <c r="C123" t="s">
        <v>400</v>
      </c>
      <c r="D123">
        <v>5011.6192705160684</v>
      </c>
      <c r="E123" t="s">
        <v>399</v>
      </c>
      <c r="F123" t="s">
        <v>400</v>
      </c>
      <c r="G123">
        <v>13555.008550547742</v>
      </c>
    </row>
    <row r="124" spans="2:9">
      <c r="B124" t="s">
        <v>38</v>
      </c>
      <c r="C124" t="s">
        <v>39</v>
      </c>
      <c r="D124">
        <v>5038.9842738193784</v>
      </c>
      <c r="E124" t="s">
        <v>38</v>
      </c>
      <c r="F124" t="s">
        <v>39</v>
      </c>
      <c r="G124">
        <v>40432.95693840977</v>
      </c>
    </row>
    <row r="125" spans="2:9">
      <c r="B125" t="s">
        <v>321</v>
      </c>
      <c r="C125" t="s">
        <v>322</v>
      </c>
      <c r="D125">
        <v>5093.0647792983291</v>
      </c>
      <c r="E125" t="s">
        <v>321</v>
      </c>
      <c r="F125" t="s">
        <v>322</v>
      </c>
      <c r="G125">
        <v>23561.367808829102</v>
      </c>
    </row>
    <row r="126" spans="2:9">
      <c r="B126" t="s">
        <v>375</v>
      </c>
      <c r="C126" t="s">
        <v>376</v>
      </c>
      <c r="D126">
        <v>5131.5370986916241</v>
      </c>
      <c r="E126" t="s">
        <v>375</v>
      </c>
      <c r="F126" t="s">
        <v>376</v>
      </c>
      <c r="G126">
        <v>43430.244978412156</v>
      </c>
    </row>
    <row r="127" spans="2:9">
      <c r="B127" t="s">
        <v>206</v>
      </c>
      <c r="C127" t="s">
        <v>207</v>
      </c>
      <c r="D127">
        <v>5253.4715431915729</v>
      </c>
      <c r="E127" t="s">
        <v>206</v>
      </c>
      <c r="F127" t="s">
        <v>207</v>
      </c>
      <c r="G127">
        <v>32684.319081660851</v>
      </c>
    </row>
    <row r="128" spans="2:9">
      <c r="B128" t="s">
        <v>22</v>
      </c>
      <c r="C128" t="s">
        <v>23</v>
      </c>
      <c r="D128">
        <v>5586.3379773627194</v>
      </c>
      <c r="E128" t="s">
        <v>22</v>
      </c>
      <c r="F128" t="s">
        <v>23</v>
      </c>
      <c r="G128">
        <v>42845.49131837723</v>
      </c>
    </row>
    <row r="129" spans="2:9">
      <c r="B129" t="s">
        <v>134</v>
      </c>
      <c r="C129" t="s">
        <v>135</v>
      </c>
      <c r="D129">
        <v>6074.7497872759777</v>
      </c>
      <c r="E129" t="s">
        <v>134</v>
      </c>
      <c r="F129" t="s">
        <v>135</v>
      </c>
      <c r="G129">
        <v>38866.742489538192</v>
      </c>
    </row>
    <row r="130" spans="2:9">
      <c r="B130" t="s">
        <v>291</v>
      </c>
      <c r="C130" t="s">
        <v>292</v>
      </c>
      <c r="D130">
        <v>6232.464155834582</v>
      </c>
      <c r="E130" t="s">
        <v>291</v>
      </c>
      <c r="F130" t="s">
        <v>292</v>
      </c>
      <c r="G130">
        <v>38835.433681661183</v>
      </c>
    </row>
    <row r="131" spans="2:9">
      <c r="B131" t="s">
        <v>331</v>
      </c>
      <c r="C131" t="s">
        <v>332</v>
      </c>
      <c r="D131">
        <v>6363.3933136962678</v>
      </c>
      <c r="E131" t="s">
        <v>331</v>
      </c>
      <c r="F131" t="s">
        <v>332</v>
      </c>
      <c r="G131">
        <v>48963.45479852688</v>
      </c>
    </row>
    <row r="132" spans="2:9">
      <c r="B132" t="s">
        <v>289</v>
      </c>
      <c r="C132" t="s">
        <v>290</v>
      </c>
      <c r="D132">
        <v>6438.7551989586627</v>
      </c>
      <c r="E132" t="s">
        <v>289</v>
      </c>
      <c r="F132" t="s">
        <v>290</v>
      </c>
      <c r="G132">
        <v>63321.904153583579</v>
      </c>
    </row>
    <row r="133" spans="2:9">
      <c r="B133" t="s">
        <v>413</v>
      </c>
      <c r="C133" t="s">
        <v>414</v>
      </c>
      <c r="D133">
        <v>6914.3121846343874</v>
      </c>
      <c r="E133" t="s">
        <v>413</v>
      </c>
      <c r="F133" t="s">
        <v>414</v>
      </c>
      <c r="G133">
        <v>51281.582800451069</v>
      </c>
    </row>
    <row r="134" spans="2:9">
      <c r="B134" t="s">
        <v>70</v>
      </c>
      <c r="C134" t="s">
        <v>71</v>
      </c>
      <c r="D134">
        <v>7202.2273101570818</v>
      </c>
      <c r="E134" t="s">
        <v>70</v>
      </c>
      <c r="F134" t="s">
        <v>71</v>
      </c>
      <c r="G134">
        <v>42216.487801647141</v>
      </c>
    </row>
    <row r="135" spans="2:9">
      <c r="B135" t="s">
        <v>230</v>
      </c>
      <c r="C135" t="s">
        <v>231</v>
      </c>
      <c r="D135">
        <v>7310.3099234393403</v>
      </c>
      <c r="E135" t="s">
        <v>230</v>
      </c>
      <c r="F135" t="s">
        <v>231</v>
      </c>
      <c r="G135">
        <v>89889.35759015131</v>
      </c>
    </row>
    <row r="136" spans="2:9">
      <c r="B136" t="s">
        <v>56</v>
      </c>
      <c r="C136" t="s">
        <v>57</v>
      </c>
      <c r="D136">
        <v>7392.8685124386693</v>
      </c>
      <c r="E136" t="s">
        <v>56</v>
      </c>
      <c r="F136" t="s">
        <v>57</v>
      </c>
      <c r="G136">
        <v>70535.287885264654</v>
      </c>
    </row>
    <row r="137" spans="2:9">
      <c r="B137" t="s">
        <v>409</v>
      </c>
      <c r="C137" t="s">
        <v>410</v>
      </c>
      <c r="D137">
        <v>7691.0137391927283</v>
      </c>
      <c r="E137" t="s">
        <v>409</v>
      </c>
      <c r="F137" t="s">
        <v>410</v>
      </c>
      <c r="G137">
        <v>62056.151414384549</v>
      </c>
    </row>
    <row r="138" spans="2:9">
      <c r="B138" t="s">
        <v>210</v>
      </c>
      <c r="C138" t="s">
        <v>211</v>
      </c>
      <c r="D138">
        <v>9757.4486829550351</v>
      </c>
      <c r="E138" t="s">
        <v>210</v>
      </c>
      <c r="F138" t="s">
        <v>211</v>
      </c>
      <c r="G138">
        <v>74181.330289681617</v>
      </c>
    </row>
    <row r="139" spans="2:9">
      <c r="B139" t="s">
        <v>30</v>
      </c>
      <c r="C139" t="s">
        <v>31</v>
      </c>
      <c r="D139">
        <v>10171.681017202116</v>
      </c>
      <c r="E139" t="s">
        <v>30</v>
      </c>
      <c r="F139" t="s">
        <v>31</v>
      </c>
      <c r="G139">
        <v>41931.508630565892</v>
      </c>
    </row>
    <row r="140" spans="2:9">
      <c r="B140" t="s">
        <v>102</v>
      </c>
      <c r="C140" t="s">
        <v>103</v>
      </c>
      <c r="D140">
        <v>11800.977753507301</v>
      </c>
      <c r="E140" t="s">
        <v>102</v>
      </c>
      <c r="F140" t="s">
        <v>103</v>
      </c>
    </row>
    <row r="141" spans="2:9">
      <c r="B141" t="s">
        <v>393</v>
      </c>
      <c r="C141" t="s">
        <v>394</v>
      </c>
      <c r="D141">
        <v>14537.570462232241</v>
      </c>
      <c r="E141" t="s">
        <v>393</v>
      </c>
      <c r="F141" t="s">
        <v>394</v>
      </c>
      <c r="G141">
        <v>30390.332980143728</v>
      </c>
    </row>
    <row r="142" spans="2:9">
      <c r="B142" t="s">
        <v>174</v>
      </c>
      <c r="C142" t="s">
        <v>175</v>
      </c>
      <c r="D142">
        <v>18177.252566684376</v>
      </c>
      <c r="E142" t="s">
        <v>174</v>
      </c>
      <c r="F142" t="s">
        <v>175</v>
      </c>
      <c r="G142">
        <v>40975.170327539214</v>
      </c>
    </row>
    <row r="143" spans="2:9">
      <c r="B143" t="s">
        <v>317</v>
      </c>
      <c r="C143" t="s">
        <v>318</v>
      </c>
      <c r="D143">
        <v>19120.344284077193</v>
      </c>
      <c r="E143" t="s">
        <v>317</v>
      </c>
      <c r="F143" t="s">
        <v>318</v>
      </c>
      <c r="G143">
        <v>133395.36114350212</v>
      </c>
      <c r="H143">
        <f>AVERAGE(G123:G143)</f>
        <v>51167.474733143892</v>
      </c>
      <c r="I143">
        <f>STDEV(G123:G143)</f>
        <v>26361.733014629583</v>
      </c>
    </row>
    <row r="144" spans="2:9">
      <c r="B144" t="s">
        <v>0</v>
      </c>
      <c r="C144" t="s">
        <v>1</v>
      </c>
      <c r="E144" t="s">
        <v>0</v>
      </c>
      <c r="F144" t="s">
        <v>1</v>
      </c>
      <c r="G144">
        <v>1876.1908787194195</v>
      </c>
    </row>
    <row r="145" spans="2:7">
      <c r="B145" t="s">
        <v>8</v>
      </c>
      <c r="C145" t="s">
        <v>9</v>
      </c>
      <c r="E145" t="s">
        <v>8</v>
      </c>
      <c r="F145" t="s">
        <v>9</v>
      </c>
    </row>
    <row r="146" spans="2:7">
      <c r="B146" t="s">
        <v>10</v>
      </c>
      <c r="C146" t="s">
        <v>11</v>
      </c>
      <c r="E146" t="s">
        <v>10</v>
      </c>
      <c r="F146" t="s">
        <v>11</v>
      </c>
    </row>
    <row r="147" spans="2:7">
      <c r="B147" t="s">
        <v>14</v>
      </c>
      <c r="C147" t="s">
        <v>15</v>
      </c>
      <c r="E147" t="s">
        <v>14</v>
      </c>
      <c r="F147" t="s">
        <v>15</v>
      </c>
      <c r="G147">
        <v>20297.300255201302</v>
      </c>
    </row>
    <row r="148" spans="2:7">
      <c r="B148" t="s">
        <v>20</v>
      </c>
      <c r="C148" t="s">
        <v>21</v>
      </c>
      <c r="E148" t="s">
        <v>20</v>
      </c>
      <c r="F148" t="s">
        <v>21</v>
      </c>
    </row>
    <row r="149" spans="2:7">
      <c r="B149" t="s">
        <v>28</v>
      </c>
      <c r="C149" t="s">
        <v>29</v>
      </c>
      <c r="E149" t="s">
        <v>28</v>
      </c>
      <c r="F149" t="s">
        <v>29</v>
      </c>
      <c r="G149">
        <v>22490.230949075769</v>
      </c>
    </row>
    <row r="150" spans="2:7">
      <c r="B150" t="s">
        <v>34</v>
      </c>
      <c r="C150" t="s">
        <v>35</v>
      </c>
      <c r="E150" t="s">
        <v>34</v>
      </c>
      <c r="F150" t="s">
        <v>35</v>
      </c>
      <c r="G150">
        <v>15339.405824731763</v>
      </c>
    </row>
    <row r="151" spans="2:7">
      <c r="B151" t="s">
        <v>40</v>
      </c>
      <c r="C151" t="s">
        <v>41</v>
      </c>
      <c r="E151" t="s">
        <v>40</v>
      </c>
      <c r="F151" t="s">
        <v>41</v>
      </c>
      <c r="G151">
        <v>7921.2638467464112</v>
      </c>
    </row>
    <row r="152" spans="2:7">
      <c r="B152" t="s">
        <v>44</v>
      </c>
      <c r="C152" t="s">
        <v>45</v>
      </c>
      <c r="E152" t="s">
        <v>44</v>
      </c>
      <c r="F152" t="s">
        <v>45</v>
      </c>
      <c r="G152">
        <v>50669.314769699624</v>
      </c>
    </row>
    <row r="153" spans="2:7">
      <c r="B153" t="s">
        <v>46</v>
      </c>
      <c r="C153" t="s">
        <v>47</v>
      </c>
      <c r="E153" t="s">
        <v>46</v>
      </c>
      <c r="F153" t="s">
        <v>47</v>
      </c>
      <c r="G153">
        <v>7167.5262109404657</v>
      </c>
    </row>
    <row r="154" spans="2:7">
      <c r="B154" t="s">
        <v>60</v>
      </c>
      <c r="C154" t="s">
        <v>61</v>
      </c>
      <c r="E154" t="s">
        <v>60</v>
      </c>
      <c r="F154" t="s">
        <v>61</v>
      </c>
      <c r="G154">
        <v>1529.5928816972937</v>
      </c>
    </row>
    <row r="155" spans="2:7">
      <c r="B155" t="s">
        <v>62</v>
      </c>
      <c r="C155" t="s">
        <v>63</v>
      </c>
      <c r="E155" t="s">
        <v>62</v>
      </c>
      <c r="F155" t="s">
        <v>63</v>
      </c>
      <c r="G155">
        <v>725.30443140525529</v>
      </c>
    </row>
    <row r="156" spans="2:7">
      <c r="B156" t="s">
        <v>64</v>
      </c>
      <c r="C156" t="s">
        <v>65</v>
      </c>
      <c r="E156" t="s">
        <v>64</v>
      </c>
      <c r="F156" t="s">
        <v>65</v>
      </c>
      <c r="G156">
        <v>6129.6712718024773</v>
      </c>
    </row>
    <row r="157" spans="2:7">
      <c r="B157" t="s">
        <v>72</v>
      </c>
      <c r="C157" t="s">
        <v>73</v>
      </c>
      <c r="E157" t="s">
        <v>72</v>
      </c>
      <c r="F157" t="s">
        <v>73</v>
      </c>
      <c r="G157">
        <v>14440.970764636555</v>
      </c>
    </row>
    <row r="158" spans="2:7">
      <c r="B158" t="s">
        <v>74</v>
      </c>
      <c r="C158" t="s">
        <v>75</v>
      </c>
      <c r="E158" t="s">
        <v>74</v>
      </c>
      <c r="F158" t="s">
        <v>75</v>
      </c>
    </row>
    <row r="159" spans="2:7">
      <c r="B159" t="s">
        <v>76</v>
      </c>
      <c r="C159" t="s">
        <v>77</v>
      </c>
      <c r="E159" t="s">
        <v>76</v>
      </c>
      <c r="F159" t="s">
        <v>77</v>
      </c>
      <c r="G159">
        <v>572.33123958346232</v>
      </c>
    </row>
    <row r="160" spans="2:7">
      <c r="B160" t="s">
        <v>78</v>
      </c>
      <c r="C160" t="s">
        <v>79</v>
      </c>
      <c r="E160" t="s">
        <v>78</v>
      </c>
      <c r="F160" t="s">
        <v>79</v>
      </c>
      <c r="G160">
        <v>2005.2147957792636</v>
      </c>
    </row>
    <row r="161" spans="2:7">
      <c r="B161" t="s">
        <v>80</v>
      </c>
      <c r="C161" t="s">
        <v>81</v>
      </c>
      <c r="E161" t="s">
        <v>80</v>
      </c>
      <c r="F161" t="s">
        <v>81</v>
      </c>
    </row>
    <row r="162" spans="2:7">
      <c r="B162" t="s">
        <v>88</v>
      </c>
      <c r="C162" t="s">
        <v>89</v>
      </c>
      <c r="E162" t="s">
        <v>88</v>
      </c>
      <c r="F162" t="s">
        <v>89</v>
      </c>
      <c r="G162">
        <v>1368.5337866044845</v>
      </c>
    </row>
    <row r="163" spans="2:7">
      <c r="B163" t="s">
        <v>110</v>
      </c>
      <c r="C163" t="s">
        <v>111</v>
      </c>
      <c r="E163" t="s">
        <v>110</v>
      </c>
      <c r="F163" t="s">
        <v>111</v>
      </c>
      <c r="G163">
        <v>2982.9937262704011</v>
      </c>
    </row>
    <row r="164" spans="2:7">
      <c r="B164" t="s">
        <v>112</v>
      </c>
      <c r="C164" t="s">
        <v>113</v>
      </c>
      <c r="E164" t="s">
        <v>112</v>
      </c>
      <c r="F164" t="s">
        <v>113</v>
      </c>
      <c r="G164">
        <v>10036.368977551161</v>
      </c>
    </row>
    <row r="165" spans="2:7">
      <c r="B165" t="s">
        <v>122</v>
      </c>
      <c r="C165" t="s">
        <v>123</v>
      </c>
      <c r="E165" t="s">
        <v>122</v>
      </c>
      <c r="F165" t="s">
        <v>123</v>
      </c>
      <c r="G165">
        <v>34235.665276396096</v>
      </c>
    </row>
    <row r="166" spans="2:7">
      <c r="B166" t="s">
        <v>130</v>
      </c>
      <c r="C166" t="s">
        <v>131</v>
      </c>
      <c r="E166" t="s">
        <v>130</v>
      </c>
      <c r="F166" t="s">
        <v>131</v>
      </c>
    </row>
    <row r="167" spans="2:7">
      <c r="B167" t="s">
        <v>132</v>
      </c>
      <c r="C167" t="s">
        <v>133</v>
      </c>
      <c r="E167" t="s">
        <v>132</v>
      </c>
      <c r="F167" t="s">
        <v>133</v>
      </c>
      <c r="G167">
        <v>7896.5510218726531</v>
      </c>
    </row>
    <row r="168" spans="2:7">
      <c r="B168" t="s">
        <v>138</v>
      </c>
      <c r="C168" t="s">
        <v>139</v>
      </c>
      <c r="E168" t="s">
        <v>138</v>
      </c>
      <c r="F168" t="s">
        <v>139</v>
      </c>
    </row>
    <row r="169" spans="2:7">
      <c r="B169" t="s">
        <v>142</v>
      </c>
      <c r="C169" t="s">
        <v>143</v>
      </c>
      <c r="E169" t="s">
        <v>142</v>
      </c>
      <c r="F169" t="s">
        <v>143</v>
      </c>
      <c r="G169">
        <v>1592.6503231107038</v>
      </c>
    </row>
    <row r="170" spans="2:7">
      <c r="B170" t="s">
        <v>152</v>
      </c>
      <c r="C170" t="s">
        <v>153</v>
      </c>
      <c r="E170" t="s">
        <v>152</v>
      </c>
      <c r="F170" t="s">
        <v>153</v>
      </c>
    </row>
    <row r="171" spans="2:7">
      <c r="B171" t="s">
        <v>154</v>
      </c>
      <c r="C171" t="s">
        <v>155</v>
      </c>
      <c r="E171" t="s">
        <v>154</v>
      </c>
      <c r="F171" t="s">
        <v>155</v>
      </c>
      <c r="G171">
        <v>11263.443401038383</v>
      </c>
    </row>
    <row r="172" spans="2:7">
      <c r="B172" t="s">
        <v>156</v>
      </c>
      <c r="C172" t="s">
        <v>157</v>
      </c>
      <c r="E172" t="s">
        <v>156</v>
      </c>
      <c r="F172" t="s">
        <v>157</v>
      </c>
    </row>
    <row r="173" spans="2:7">
      <c r="B173" t="s">
        <v>160</v>
      </c>
      <c r="C173" t="s">
        <v>161</v>
      </c>
      <c r="E173" t="s">
        <v>160</v>
      </c>
      <c r="F173" t="s">
        <v>161</v>
      </c>
      <c r="G173">
        <v>1192.2275526261926</v>
      </c>
    </row>
    <row r="174" spans="2:7">
      <c r="B174" t="s">
        <v>162</v>
      </c>
      <c r="C174" t="s">
        <v>163</v>
      </c>
      <c r="E174" t="s">
        <v>162</v>
      </c>
      <c r="F174" t="s">
        <v>163</v>
      </c>
      <c r="G174">
        <v>1320.9041883376663</v>
      </c>
    </row>
    <row r="175" spans="2:7">
      <c r="B175" t="s">
        <v>164</v>
      </c>
      <c r="C175" t="s">
        <v>165</v>
      </c>
      <c r="E175" t="s">
        <v>164</v>
      </c>
      <c r="F175" t="s">
        <v>165</v>
      </c>
      <c r="G175">
        <v>6657.133802839875</v>
      </c>
    </row>
    <row r="176" spans="2:7">
      <c r="B176" t="s">
        <v>186</v>
      </c>
      <c r="C176" t="s">
        <v>187</v>
      </c>
      <c r="E176" t="s">
        <v>186</v>
      </c>
      <c r="F176" t="s">
        <v>187</v>
      </c>
    </row>
    <row r="177" spans="2:7">
      <c r="B177" t="s">
        <v>202</v>
      </c>
      <c r="C177" t="s">
        <v>203</v>
      </c>
      <c r="E177" t="s">
        <v>202</v>
      </c>
      <c r="F177" t="s">
        <v>203</v>
      </c>
      <c r="G177">
        <v>1693.8090473237326</v>
      </c>
    </row>
    <row r="178" spans="2:7">
      <c r="B178" t="s">
        <v>214</v>
      </c>
      <c r="C178" t="s">
        <v>215</v>
      </c>
      <c r="E178" t="s">
        <v>214</v>
      </c>
      <c r="F178" t="s">
        <v>215</v>
      </c>
      <c r="G178">
        <v>4799.8344545281516</v>
      </c>
    </row>
    <row r="179" spans="2:7">
      <c r="B179" t="s">
        <v>220</v>
      </c>
      <c r="C179" t="s">
        <v>221</v>
      </c>
      <c r="E179" t="s">
        <v>220</v>
      </c>
      <c r="F179" t="s">
        <v>221</v>
      </c>
      <c r="G179">
        <v>2459.1021731372275</v>
      </c>
    </row>
    <row r="180" spans="2:7">
      <c r="B180" t="s">
        <v>222</v>
      </c>
      <c r="C180" t="s">
        <v>223</v>
      </c>
      <c r="E180" t="s">
        <v>222</v>
      </c>
      <c r="F180" t="s">
        <v>223</v>
      </c>
      <c r="G180">
        <v>817.17839525779698</v>
      </c>
    </row>
    <row r="181" spans="2:7">
      <c r="B181" t="s">
        <v>226</v>
      </c>
      <c r="C181" t="s">
        <v>227</v>
      </c>
      <c r="E181" t="s">
        <v>226</v>
      </c>
      <c r="F181" t="s">
        <v>227</v>
      </c>
    </row>
    <row r="182" spans="2:7">
      <c r="B182" t="s">
        <v>232</v>
      </c>
      <c r="C182" t="s">
        <v>233</v>
      </c>
      <c r="E182" t="s">
        <v>232</v>
      </c>
      <c r="F182" t="s">
        <v>233</v>
      </c>
      <c r="G182">
        <v>136135.5467195393</v>
      </c>
    </row>
    <row r="183" spans="2:7">
      <c r="B183" t="s">
        <v>236</v>
      </c>
      <c r="C183" t="s">
        <v>237</v>
      </c>
      <c r="E183" t="s">
        <v>236</v>
      </c>
      <c r="F183" t="s">
        <v>237</v>
      </c>
      <c r="G183">
        <v>1366.6347200834534</v>
      </c>
    </row>
    <row r="184" spans="2:7">
      <c r="B184" t="s">
        <v>238</v>
      </c>
      <c r="C184" t="s">
        <v>239</v>
      </c>
      <c r="E184" t="s">
        <v>238</v>
      </c>
      <c r="F184" t="s">
        <v>239</v>
      </c>
      <c r="G184">
        <v>764.69893828110321</v>
      </c>
    </row>
    <row r="185" spans="2:7">
      <c r="B185" t="s">
        <v>242</v>
      </c>
      <c r="C185" t="s">
        <v>243</v>
      </c>
      <c r="E185" t="s">
        <v>242</v>
      </c>
      <c r="F185" t="s">
        <v>243</v>
      </c>
      <c r="G185">
        <v>11454.590902061334</v>
      </c>
    </row>
    <row r="186" spans="2:7">
      <c r="B186" t="s">
        <v>244</v>
      </c>
      <c r="C186" t="s">
        <v>245</v>
      </c>
      <c r="E186" t="s">
        <v>244</v>
      </c>
      <c r="F186" t="s">
        <v>245</v>
      </c>
      <c r="G186">
        <v>1465.6543717901047</v>
      </c>
    </row>
    <row r="187" spans="2:7">
      <c r="B187" t="s">
        <v>248</v>
      </c>
      <c r="C187" t="s">
        <v>249</v>
      </c>
      <c r="E187" t="s">
        <v>248</v>
      </c>
      <c r="F187" t="s">
        <v>249</v>
      </c>
      <c r="G187">
        <v>3671.2020983539674</v>
      </c>
    </row>
    <row r="188" spans="2:7">
      <c r="B188" t="s">
        <v>250</v>
      </c>
      <c r="C188" t="s">
        <v>251</v>
      </c>
      <c r="E188" t="s">
        <v>250</v>
      </c>
      <c r="F188" t="s">
        <v>251</v>
      </c>
      <c r="G188">
        <v>3594.5869489538559</v>
      </c>
    </row>
    <row r="189" spans="2:7">
      <c r="B189" t="s">
        <v>259</v>
      </c>
      <c r="C189" t="s">
        <v>260</v>
      </c>
      <c r="E189" t="s">
        <v>259</v>
      </c>
      <c r="F189" t="s">
        <v>260</v>
      </c>
    </row>
    <row r="190" spans="2:7">
      <c r="B190" t="s">
        <v>277</v>
      </c>
      <c r="C190" t="s">
        <v>278</v>
      </c>
      <c r="E190" t="s">
        <v>277</v>
      </c>
      <c r="F190" t="s">
        <v>278</v>
      </c>
    </row>
    <row r="191" spans="2:7">
      <c r="B191" t="s">
        <v>287</v>
      </c>
      <c r="C191" t="s">
        <v>288</v>
      </c>
      <c r="E191" t="s">
        <v>287</v>
      </c>
      <c r="F191" t="s">
        <v>288</v>
      </c>
    </row>
    <row r="192" spans="2:7">
      <c r="B192" t="s">
        <v>293</v>
      </c>
      <c r="C192" t="s">
        <v>294</v>
      </c>
      <c r="E192" t="s">
        <v>293</v>
      </c>
      <c r="F192" t="s">
        <v>294</v>
      </c>
      <c r="G192">
        <v>8955.2827535140805</v>
      </c>
    </row>
    <row r="193" spans="2:7">
      <c r="B193" t="s">
        <v>295</v>
      </c>
      <c r="C193" t="s">
        <v>296</v>
      </c>
      <c r="E193" t="s">
        <v>295</v>
      </c>
      <c r="F193" t="s">
        <v>296</v>
      </c>
      <c r="G193">
        <v>4996.6399896745252</v>
      </c>
    </row>
    <row r="194" spans="2:7">
      <c r="B194" t="s">
        <v>299</v>
      </c>
      <c r="C194" t="s">
        <v>300</v>
      </c>
      <c r="E194" t="s">
        <v>299</v>
      </c>
      <c r="F194" t="s">
        <v>300</v>
      </c>
      <c r="G194">
        <v>13152.127898240162</v>
      </c>
    </row>
    <row r="195" spans="2:7">
      <c r="B195" t="s">
        <v>303</v>
      </c>
      <c r="C195" t="s">
        <v>304</v>
      </c>
      <c r="E195" t="s">
        <v>303</v>
      </c>
      <c r="F195" t="s">
        <v>304</v>
      </c>
      <c r="G195">
        <v>2562.4653364736973</v>
      </c>
    </row>
    <row r="196" spans="2:7">
      <c r="B196" t="s">
        <v>315</v>
      </c>
      <c r="C196" t="s">
        <v>316</v>
      </c>
      <c r="E196" t="s">
        <v>315</v>
      </c>
      <c r="F196" t="s">
        <v>316</v>
      </c>
      <c r="G196">
        <v>33817.628454796024</v>
      </c>
    </row>
    <row r="197" spans="2:7">
      <c r="B197" t="s">
        <v>323</v>
      </c>
      <c r="C197" t="s">
        <v>324</v>
      </c>
      <c r="E197" t="s">
        <v>323</v>
      </c>
      <c r="F197" t="s">
        <v>324</v>
      </c>
      <c r="G197">
        <v>1516.2926447452019</v>
      </c>
    </row>
    <row r="198" spans="2:7">
      <c r="B198" t="s">
        <v>325</v>
      </c>
      <c r="C198" t="s">
        <v>326</v>
      </c>
      <c r="E198" t="s">
        <v>325</v>
      </c>
      <c r="F198" t="s">
        <v>326</v>
      </c>
      <c r="G198">
        <v>5499.3046758972723</v>
      </c>
    </row>
    <row r="199" spans="2:7">
      <c r="B199" t="s">
        <v>327</v>
      </c>
      <c r="C199" t="s">
        <v>328</v>
      </c>
      <c r="E199" t="s">
        <v>327</v>
      </c>
      <c r="F199" t="s">
        <v>328</v>
      </c>
    </row>
    <row r="200" spans="2:7">
      <c r="B200" t="s">
        <v>329</v>
      </c>
      <c r="C200" t="s">
        <v>330</v>
      </c>
      <c r="E200" t="s">
        <v>329</v>
      </c>
      <c r="F200" t="s">
        <v>330</v>
      </c>
      <c r="G200">
        <v>2963.2333537012819</v>
      </c>
    </row>
    <row r="201" spans="2:7">
      <c r="B201" t="s">
        <v>337</v>
      </c>
      <c r="C201" t="s">
        <v>338</v>
      </c>
      <c r="E201" t="s">
        <v>337</v>
      </c>
      <c r="F201" t="s">
        <v>338</v>
      </c>
      <c r="G201">
        <v>24805.241537638267</v>
      </c>
    </row>
    <row r="202" spans="2:7">
      <c r="B202" t="s">
        <v>339</v>
      </c>
      <c r="C202" t="s">
        <v>340</v>
      </c>
      <c r="E202" t="s">
        <v>339</v>
      </c>
      <c r="F202" t="s">
        <v>340</v>
      </c>
      <c r="G202">
        <v>1832.7485677169309</v>
      </c>
    </row>
    <row r="203" spans="2:7">
      <c r="B203" t="s">
        <v>343</v>
      </c>
      <c r="C203" t="s">
        <v>344</v>
      </c>
      <c r="E203" t="s">
        <v>343</v>
      </c>
      <c r="F203" t="s">
        <v>344</v>
      </c>
    </row>
    <row r="204" spans="2:7">
      <c r="B204" t="s">
        <v>349</v>
      </c>
      <c r="C204" t="s">
        <v>350</v>
      </c>
      <c r="E204" t="s">
        <v>349</v>
      </c>
      <c r="F204" t="s">
        <v>350</v>
      </c>
      <c r="G204">
        <v>2043.3210530488445</v>
      </c>
    </row>
    <row r="205" spans="2:7">
      <c r="B205" t="s">
        <v>351</v>
      </c>
      <c r="C205" t="s">
        <v>352</v>
      </c>
      <c r="E205" t="s">
        <v>351</v>
      </c>
      <c r="F205" t="s">
        <v>352</v>
      </c>
    </row>
    <row r="206" spans="2:7">
      <c r="B206" t="s">
        <v>361</v>
      </c>
      <c r="C206" t="s">
        <v>362</v>
      </c>
      <c r="E206" t="s">
        <v>361</v>
      </c>
      <c r="F206" t="s">
        <v>362</v>
      </c>
      <c r="G206">
        <v>20986.485710617359</v>
      </c>
    </row>
    <row r="207" spans="2:7">
      <c r="B207" t="s">
        <v>363</v>
      </c>
      <c r="C207" t="s">
        <v>364</v>
      </c>
      <c r="E207" t="s">
        <v>363</v>
      </c>
      <c r="F207" t="s">
        <v>364</v>
      </c>
      <c r="G207">
        <v>10267.993879690053</v>
      </c>
    </row>
    <row r="208" spans="2:7">
      <c r="B208" t="s">
        <v>365</v>
      </c>
      <c r="C208" t="s">
        <v>366</v>
      </c>
      <c r="E208" t="s">
        <v>365</v>
      </c>
      <c r="F208" t="s">
        <v>366</v>
      </c>
    </row>
    <row r="209" spans="2:7">
      <c r="B209" t="s">
        <v>367</v>
      </c>
      <c r="C209" t="s">
        <v>368</v>
      </c>
      <c r="E209" t="s">
        <v>367</v>
      </c>
      <c r="F209" t="s">
        <v>368</v>
      </c>
      <c r="G209">
        <v>10176.362899359972</v>
      </c>
    </row>
    <row r="210" spans="2:7">
      <c r="B210" t="s">
        <v>371</v>
      </c>
      <c r="C210" t="s">
        <v>372</v>
      </c>
      <c r="E210" t="s">
        <v>371</v>
      </c>
      <c r="F210" t="s">
        <v>372</v>
      </c>
      <c r="G210">
        <v>15725.569582187991</v>
      </c>
    </row>
    <row r="211" spans="2:7">
      <c r="B211" t="s">
        <v>373</v>
      </c>
      <c r="C211" t="s">
        <v>374</v>
      </c>
      <c r="E211" t="s">
        <v>373</v>
      </c>
      <c r="F211" t="s">
        <v>374</v>
      </c>
      <c r="G211">
        <v>7835.668890954079</v>
      </c>
    </row>
    <row r="212" spans="2:7">
      <c r="B212" t="s">
        <v>387</v>
      </c>
      <c r="C212" t="s">
        <v>388</v>
      </c>
      <c r="E212" t="s">
        <v>387</v>
      </c>
      <c r="F212" t="s">
        <v>388</v>
      </c>
      <c r="G212">
        <v>2039.4200183826451</v>
      </c>
    </row>
    <row r="213" spans="2:7">
      <c r="B213" t="s">
        <v>391</v>
      </c>
      <c r="C213" t="s">
        <v>392</v>
      </c>
      <c r="E213" t="s">
        <v>391</v>
      </c>
      <c r="F213" t="s">
        <v>392</v>
      </c>
      <c r="G213">
        <v>4887.858183311042</v>
      </c>
    </row>
    <row r="214" spans="2:7">
      <c r="B214" t="s">
        <v>401</v>
      </c>
      <c r="C214" t="s">
        <v>402</v>
      </c>
      <c r="E214" t="s">
        <v>401</v>
      </c>
      <c r="F214" t="s">
        <v>402</v>
      </c>
    </row>
    <row r="215" spans="2:7">
      <c r="B215" t="s">
        <v>403</v>
      </c>
      <c r="C215" t="s">
        <v>404</v>
      </c>
      <c r="E215" t="s">
        <v>403</v>
      </c>
      <c r="F215" t="s">
        <v>404</v>
      </c>
      <c r="G215">
        <v>3528.2276534574162</v>
      </c>
    </row>
    <row r="216" spans="2:7">
      <c r="B216" t="s">
        <v>405</v>
      </c>
      <c r="C216" t="s">
        <v>406</v>
      </c>
      <c r="E216" t="s">
        <v>405</v>
      </c>
      <c r="F216" t="s">
        <v>406</v>
      </c>
      <c r="G216">
        <v>1665.1304360352428</v>
      </c>
    </row>
    <row r="217" spans="2:7">
      <c r="B217" t="s">
        <v>419</v>
      </c>
      <c r="C217" t="s">
        <v>420</v>
      </c>
      <c r="E217" t="s">
        <v>419</v>
      </c>
      <c r="F217" t="s">
        <v>420</v>
      </c>
      <c r="G217">
        <v>2889.9268169614979</v>
      </c>
    </row>
    <row r="218" spans="2:7">
      <c r="B218" t="s">
        <v>425</v>
      </c>
      <c r="C218" t="s">
        <v>426</v>
      </c>
      <c r="E218" t="s">
        <v>425</v>
      </c>
      <c r="F218" t="s">
        <v>426</v>
      </c>
    </row>
    <row r="219" spans="2:7">
      <c r="B219" t="s">
        <v>427</v>
      </c>
      <c r="C219" t="s">
        <v>428</v>
      </c>
      <c r="E219" t="s">
        <v>427</v>
      </c>
      <c r="F219" t="s">
        <v>428</v>
      </c>
      <c r="G219">
        <v>4497.3055727875753</v>
      </c>
    </row>
  </sheetData>
  <sortState ref="B4:G219">
    <sortCondition ref="D4:D219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177"/>
  <sheetViews>
    <sheetView topLeftCell="F6" workbookViewId="0">
      <selection activeCell="N25" sqref="N25"/>
    </sheetView>
  </sheetViews>
  <sheetFormatPr defaultRowHeight="15"/>
  <cols>
    <col min="7" max="7" width="16.140625" customWidth="1"/>
  </cols>
  <sheetData>
    <row r="1" spans="2:9">
      <c r="C1" t="s">
        <v>677</v>
      </c>
    </row>
    <row r="2" spans="2:9">
      <c r="B2">
        <v>59.120065724854868</v>
      </c>
      <c r="G2" t="s">
        <v>678</v>
      </c>
    </row>
    <row r="3" spans="2:9" ht="15.75" thickBot="1">
      <c r="B3">
        <v>152.47180612437708</v>
      </c>
      <c r="C3">
        <v>9.5</v>
      </c>
    </row>
    <row r="4" spans="2:9">
      <c r="B4">
        <v>163.87394315142922</v>
      </c>
      <c r="G4" s="5"/>
      <c r="H4" s="5" t="s">
        <v>679</v>
      </c>
      <c r="I4" s="5" t="s">
        <v>680</v>
      </c>
    </row>
    <row r="5" spans="2:9">
      <c r="B5">
        <v>215.51671949968832</v>
      </c>
      <c r="C5">
        <v>16.399999999999999</v>
      </c>
      <c r="G5" s="3" t="s">
        <v>681</v>
      </c>
      <c r="H5" s="3">
        <v>17.391304347826086</v>
      </c>
      <c r="I5" s="3">
        <v>8.0857142857142854</v>
      </c>
    </row>
    <row r="6" spans="2:9">
      <c r="B6">
        <v>261.00416980725959</v>
      </c>
      <c r="C6">
        <v>10</v>
      </c>
      <c r="G6" s="3" t="s">
        <v>682</v>
      </c>
      <c r="H6" s="3">
        <v>148.16570048309197</v>
      </c>
      <c r="I6" s="3">
        <v>38.166285714285742</v>
      </c>
    </row>
    <row r="7" spans="2:9">
      <c r="B7">
        <v>292.26432573072481</v>
      </c>
      <c r="G7" s="3" t="s">
        <v>683</v>
      </c>
      <c r="H7" s="3">
        <v>46</v>
      </c>
      <c r="I7" s="3">
        <v>21</v>
      </c>
    </row>
    <row r="8" spans="2:9">
      <c r="B8">
        <v>302.73090353498208</v>
      </c>
      <c r="C8">
        <v>33.200000000000003</v>
      </c>
      <c r="G8" s="3" t="s">
        <v>684</v>
      </c>
      <c r="H8" s="3">
        <v>0</v>
      </c>
      <c r="I8" s="3"/>
    </row>
    <row r="9" spans="2:9">
      <c r="B9">
        <v>312.75604864269053</v>
      </c>
      <c r="C9">
        <v>14.2</v>
      </c>
      <c r="G9" s="3" t="s">
        <v>685</v>
      </c>
      <c r="H9" s="3">
        <v>64</v>
      </c>
      <c r="I9" s="3"/>
    </row>
    <row r="10" spans="2:9">
      <c r="B10">
        <v>323.71866811769155</v>
      </c>
      <c r="C10">
        <v>26.1</v>
      </c>
      <c r="G10" s="3" t="s">
        <v>686</v>
      </c>
      <c r="H10" s="3">
        <v>4.1456826875233306</v>
      </c>
      <c r="I10" s="3"/>
    </row>
    <row r="11" spans="2:9">
      <c r="B11">
        <v>330.71293960884361</v>
      </c>
      <c r="C11">
        <v>9.9</v>
      </c>
      <c r="G11" s="3" t="s">
        <v>687</v>
      </c>
      <c r="H11" s="3">
        <v>5.0780770293733324E-5</v>
      </c>
      <c r="I11" s="3"/>
    </row>
    <row r="12" spans="2:9">
      <c r="B12">
        <v>343.61277172002053</v>
      </c>
      <c r="C12">
        <v>5</v>
      </c>
      <c r="G12" s="3" t="s">
        <v>688</v>
      </c>
      <c r="H12" s="3">
        <v>1.6690130255090363</v>
      </c>
      <c r="I12" s="3"/>
    </row>
    <row r="13" spans="2:9">
      <c r="B13">
        <v>369.67914582014623</v>
      </c>
      <c r="C13">
        <v>7.8</v>
      </c>
      <c r="G13" s="3" t="s">
        <v>689</v>
      </c>
      <c r="H13" s="3">
        <v>1.0156154058746665E-4</v>
      </c>
      <c r="I13" s="3"/>
    </row>
    <row r="14" spans="2:9" ht="15.75" thickBot="1">
      <c r="B14">
        <v>374.77368288978602</v>
      </c>
      <c r="G14" s="4" t="s">
        <v>690</v>
      </c>
      <c r="H14" s="4">
        <v>1.9977296334339405</v>
      </c>
      <c r="I14" s="4"/>
    </row>
    <row r="15" spans="2:9">
      <c r="B15">
        <v>393.15915093197373</v>
      </c>
      <c r="C15">
        <v>53.4</v>
      </c>
    </row>
    <row r="16" spans="2:9">
      <c r="B16">
        <v>393.38381466334027</v>
      </c>
      <c r="C16">
        <v>7.5</v>
      </c>
    </row>
    <row r="17" spans="2:3">
      <c r="B17">
        <v>396.17373378525963</v>
      </c>
      <c r="C17">
        <v>14.2</v>
      </c>
    </row>
    <row r="18" spans="2:3">
      <c r="B18">
        <v>407.37241368366409</v>
      </c>
      <c r="C18">
        <v>25.3</v>
      </c>
    </row>
    <row r="19" spans="2:3">
      <c r="B19">
        <v>457.13196522318628</v>
      </c>
      <c r="C19">
        <v>13.5</v>
      </c>
    </row>
    <row r="20" spans="2:3">
      <c r="B20">
        <v>462.57280746989449</v>
      </c>
      <c r="C20">
        <v>11.4</v>
      </c>
    </row>
    <row r="21" spans="2:3">
      <c r="B21">
        <v>469.73362140750442</v>
      </c>
      <c r="C21">
        <v>32.1</v>
      </c>
    </row>
    <row r="22" spans="2:3">
      <c r="B22">
        <v>474.86080643692344</v>
      </c>
      <c r="C22">
        <v>22</v>
      </c>
    </row>
    <row r="23" spans="2:3">
      <c r="B23">
        <v>487.52053063802902</v>
      </c>
      <c r="C23">
        <v>22</v>
      </c>
    </row>
    <row r="24" spans="2:3">
      <c r="B24">
        <v>491.74534863013497</v>
      </c>
      <c r="C24">
        <v>21.2</v>
      </c>
    </row>
    <row r="25" spans="2:3">
      <c r="B25">
        <v>506.97529972332222</v>
      </c>
      <c r="C25">
        <v>32</v>
      </c>
    </row>
    <row r="26" spans="2:3">
      <c r="B26">
        <v>555.78797606190165</v>
      </c>
      <c r="C26">
        <v>30.5</v>
      </c>
    </row>
    <row r="27" spans="2:3">
      <c r="B27">
        <v>564.38956800060851</v>
      </c>
      <c r="C27">
        <v>5</v>
      </c>
    </row>
    <row r="28" spans="2:3">
      <c r="B28">
        <v>580.56106464950483</v>
      </c>
      <c r="C28">
        <v>41.6</v>
      </c>
    </row>
    <row r="29" spans="2:3">
      <c r="B29">
        <v>592.49410780417929</v>
      </c>
    </row>
    <row r="30" spans="2:3">
      <c r="B30">
        <v>593.66820695345803</v>
      </c>
      <c r="C30">
        <v>16.600000000000001</v>
      </c>
    </row>
    <row r="31" spans="2:3">
      <c r="B31">
        <v>605.28611644634827</v>
      </c>
      <c r="C31">
        <v>13.3</v>
      </c>
    </row>
    <row r="32" spans="2:3">
      <c r="B32">
        <v>606.05381587854367</v>
      </c>
      <c r="C32">
        <v>15.2</v>
      </c>
    </row>
    <row r="33" spans="2:9">
      <c r="B33">
        <v>631.45924796698637</v>
      </c>
      <c r="C33">
        <v>47.8</v>
      </c>
    </row>
    <row r="34" spans="2:9">
      <c r="B34">
        <v>654.90548059932269</v>
      </c>
      <c r="C34">
        <v>14.2</v>
      </c>
    </row>
    <row r="35" spans="2:9">
      <c r="B35">
        <v>662.43558622759747</v>
      </c>
      <c r="C35">
        <v>12.2</v>
      </c>
    </row>
    <row r="36" spans="2:9">
      <c r="B36">
        <v>667.64646639074408</v>
      </c>
      <c r="C36">
        <v>11</v>
      </c>
    </row>
    <row r="37" spans="2:9">
      <c r="B37">
        <v>668.50412599810443</v>
      </c>
      <c r="C37">
        <v>8.8000000000000007</v>
      </c>
    </row>
    <row r="38" spans="2:9">
      <c r="B38">
        <v>690.40125183579266</v>
      </c>
      <c r="C38">
        <v>6</v>
      </c>
    </row>
    <row r="39" spans="2:9">
      <c r="B39">
        <v>693.4434919348322</v>
      </c>
      <c r="C39">
        <v>12.4</v>
      </c>
      <c r="H39" s="1" t="s">
        <v>447</v>
      </c>
      <c r="I39" s="1" t="s">
        <v>441</v>
      </c>
    </row>
    <row r="40" spans="2:9">
      <c r="B40">
        <v>708.33065465624748</v>
      </c>
      <c r="C40">
        <v>7.5</v>
      </c>
      <c r="H40">
        <f>D54</f>
        <v>17.391304347826086</v>
      </c>
      <c r="I40">
        <f>D141</f>
        <v>6.9861111111111107</v>
      </c>
    </row>
    <row r="41" spans="2:9">
      <c r="B41">
        <v>731.31316255516754</v>
      </c>
      <c r="C41">
        <v>12.3</v>
      </c>
      <c r="H41">
        <f>E54</f>
        <v>12.172333403382114</v>
      </c>
      <c r="I41">
        <f>E141</f>
        <v>4.9150586555301263</v>
      </c>
    </row>
    <row r="42" spans="2:9">
      <c r="B42">
        <v>742.3471996836264</v>
      </c>
      <c r="C42">
        <v>42.3</v>
      </c>
      <c r="H42">
        <v>54</v>
      </c>
      <c r="I42">
        <v>36</v>
      </c>
    </row>
    <row r="43" spans="2:9">
      <c r="B43">
        <v>757.53781088209143</v>
      </c>
      <c r="C43">
        <v>33.4</v>
      </c>
    </row>
    <row r="44" spans="2:9">
      <c r="B44">
        <v>764.13747749846152</v>
      </c>
      <c r="C44">
        <v>10.4</v>
      </c>
    </row>
    <row r="45" spans="2:9">
      <c r="B45">
        <v>767.64743502766237</v>
      </c>
      <c r="C45">
        <v>15.6</v>
      </c>
    </row>
    <row r="46" spans="2:9">
      <c r="B46">
        <v>773.02116903559636</v>
      </c>
      <c r="C46">
        <v>7</v>
      </c>
    </row>
    <row r="47" spans="2:9">
      <c r="B47">
        <v>785.51703852650564</v>
      </c>
      <c r="C47">
        <v>15.9</v>
      </c>
    </row>
    <row r="48" spans="2:9">
      <c r="B48">
        <v>800.37144081900601</v>
      </c>
    </row>
    <row r="49" spans="2:9">
      <c r="B49">
        <v>850.24891880899429</v>
      </c>
      <c r="C49">
        <v>7.6</v>
      </c>
    </row>
    <row r="50" spans="2:9">
      <c r="B50">
        <v>862.6581606186312</v>
      </c>
    </row>
    <row r="51" spans="2:9">
      <c r="B51">
        <v>884.9922333678777</v>
      </c>
      <c r="C51">
        <v>5</v>
      </c>
    </row>
    <row r="52" spans="2:9">
      <c r="B52">
        <v>956.47719652780972</v>
      </c>
      <c r="C52">
        <v>5</v>
      </c>
    </row>
    <row r="53" spans="2:9">
      <c r="B53">
        <v>969.30979028083755</v>
      </c>
      <c r="C53">
        <v>5.8</v>
      </c>
    </row>
    <row r="54" spans="2:9">
      <c r="B54">
        <v>979.75476128692151</v>
      </c>
      <c r="C54">
        <v>10.9</v>
      </c>
      <c r="D54">
        <f>AVERAGE(C2:C54)</f>
        <v>17.391304347826086</v>
      </c>
      <c r="E54">
        <f>STDEV(C2:C54)</f>
        <v>12.172333403382114</v>
      </c>
      <c r="G54" t="s">
        <v>678</v>
      </c>
    </row>
    <row r="55" spans="2:9" ht="15.75" thickBot="1">
      <c r="B55">
        <v>1029.00349372869</v>
      </c>
      <c r="C55">
        <v>5</v>
      </c>
    </row>
    <row r="56" spans="2:9">
      <c r="B56">
        <v>1030.8806904815444</v>
      </c>
      <c r="C56">
        <v>5</v>
      </c>
      <c r="G56" s="5"/>
      <c r="H56" s="5" t="s">
        <v>679</v>
      </c>
      <c r="I56" s="5" t="s">
        <v>680</v>
      </c>
    </row>
    <row r="57" spans="2:9">
      <c r="B57">
        <v>1032.1461864406781</v>
      </c>
      <c r="C57">
        <v>7.4</v>
      </c>
      <c r="G57" s="3" t="s">
        <v>681</v>
      </c>
      <c r="H57" s="3">
        <v>8.0857142857142854</v>
      </c>
      <c r="I57" s="3">
        <v>6.5582868009404356</v>
      </c>
    </row>
    <row r="58" spans="2:9">
      <c r="B58">
        <v>1057.4800896448812</v>
      </c>
      <c r="C58">
        <v>9.5</v>
      </c>
      <c r="G58" s="3" t="s">
        <v>682</v>
      </c>
      <c r="H58" s="3">
        <v>38.166285714285742</v>
      </c>
      <c r="I58" s="3">
        <v>6.3674719758905329</v>
      </c>
    </row>
    <row r="59" spans="2:9">
      <c r="B59">
        <v>1083.6241913839219</v>
      </c>
      <c r="C59">
        <v>8.1</v>
      </c>
      <c r="G59" s="3" t="s">
        <v>683</v>
      </c>
      <c r="H59" s="3">
        <v>21</v>
      </c>
      <c r="I59" s="3">
        <v>35</v>
      </c>
    </row>
    <row r="60" spans="2:9">
      <c r="B60">
        <v>1094.725869640004</v>
      </c>
      <c r="C60">
        <v>5</v>
      </c>
      <c r="G60" s="3" t="s">
        <v>684</v>
      </c>
      <c r="H60" s="3">
        <v>0</v>
      </c>
      <c r="I60" s="3"/>
    </row>
    <row r="61" spans="2:9">
      <c r="B61">
        <v>1098.3588405291039</v>
      </c>
      <c r="C61">
        <v>24.1</v>
      </c>
      <c r="G61" s="3" t="s">
        <v>685</v>
      </c>
      <c r="H61" s="3">
        <v>24</v>
      </c>
      <c r="I61" s="3"/>
    </row>
    <row r="62" spans="2:9">
      <c r="B62">
        <v>1196.1924148606811</v>
      </c>
      <c r="C62">
        <v>5</v>
      </c>
      <c r="G62" s="3" t="s">
        <v>686</v>
      </c>
      <c r="H62" s="3">
        <v>1.0802244951628994</v>
      </c>
      <c r="I62" s="3"/>
    </row>
    <row r="63" spans="2:9">
      <c r="B63">
        <v>1245.9921906210197</v>
      </c>
      <c r="C63">
        <v>5</v>
      </c>
      <c r="G63" s="3" t="s">
        <v>687</v>
      </c>
      <c r="H63" s="3">
        <v>0.14538923009819094</v>
      </c>
      <c r="I63" s="3"/>
    </row>
    <row r="64" spans="2:9">
      <c r="B64">
        <v>1296.6959772115874</v>
      </c>
      <c r="G64" s="3" t="s">
        <v>688</v>
      </c>
      <c r="H64" s="3">
        <v>1.710882066733471</v>
      </c>
      <c r="I64" s="3"/>
    </row>
    <row r="65" spans="2:9">
      <c r="B65">
        <v>1349.4750169236536</v>
      </c>
      <c r="G65" s="3" t="s">
        <v>689</v>
      </c>
      <c r="H65" s="3">
        <v>0.29077846019638187</v>
      </c>
      <c r="I65" s="3"/>
    </row>
    <row r="66" spans="2:9" ht="15.75" thickBot="1">
      <c r="B66">
        <v>1350.5119911595439</v>
      </c>
      <c r="C66">
        <v>5</v>
      </c>
      <c r="G66" s="4" t="s">
        <v>690</v>
      </c>
      <c r="H66" s="4">
        <v>2.0638985473180682</v>
      </c>
      <c r="I66" s="4"/>
    </row>
    <row r="67" spans="2:9">
      <c r="B67">
        <v>1419.4777669029734</v>
      </c>
      <c r="C67">
        <v>5</v>
      </c>
    </row>
    <row r="68" spans="2:9">
      <c r="B68">
        <v>1434.9135426342639</v>
      </c>
      <c r="C68">
        <v>5</v>
      </c>
    </row>
    <row r="69" spans="2:9">
      <c r="B69">
        <v>1437.7959891652858</v>
      </c>
      <c r="C69">
        <v>5</v>
      </c>
    </row>
    <row r="70" spans="2:9">
      <c r="B70">
        <v>1474.003432800587</v>
      </c>
      <c r="C70">
        <v>5</v>
      </c>
    </row>
    <row r="71" spans="2:9">
      <c r="B71">
        <v>1480.7606023258074</v>
      </c>
      <c r="C71">
        <v>22.8</v>
      </c>
    </row>
    <row r="72" spans="2:9">
      <c r="B72">
        <v>1545.7754526464819</v>
      </c>
      <c r="C72">
        <v>5</v>
      </c>
    </row>
    <row r="73" spans="2:9">
      <c r="B73">
        <v>1552.9242008973658</v>
      </c>
      <c r="C73">
        <v>5</v>
      </c>
    </row>
    <row r="74" spans="2:9">
      <c r="B74">
        <v>1573.3186927248132</v>
      </c>
      <c r="C74">
        <v>5</v>
      </c>
    </row>
    <row r="75" spans="2:9">
      <c r="B75">
        <v>1592.1314944139706</v>
      </c>
    </row>
    <row r="76" spans="2:9">
      <c r="B76">
        <v>1651.2998082764682</v>
      </c>
    </row>
    <row r="77" spans="2:9">
      <c r="B77">
        <v>1687.9686928293806</v>
      </c>
    </row>
    <row r="78" spans="2:9">
      <c r="B78">
        <v>1691.1028930006692</v>
      </c>
    </row>
    <row r="79" spans="2:9">
      <c r="B79">
        <v>1734.5963616093575</v>
      </c>
    </row>
    <row r="80" spans="2:9">
      <c r="B80">
        <v>1813.9311871708671</v>
      </c>
    </row>
    <row r="81" spans="2:5">
      <c r="B81">
        <v>1826.4568718098305</v>
      </c>
      <c r="C81">
        <v>20.5</v>
      </c>
    </row>
    <row r="82" spans="2:5">
      <c r="B82">
        <v>1894.6178719302022</v>
      </c>
      <c r="C82">
        <v>5</v>
      </c>
    </row>
    <row r="83" spans="2:5">
      <c r="B83">
        <v>1938.3607652173914</v>
      </c>
    </row>
    <row r="84" spans="2:5">
      <c r="B84">
        <v>1987.5759031440432</v>
      </c>
      <c r="C84">
        <v>7.4</v>
      </c>
      <c r="D84">
        <f>AVERAGE(C55:C84)</f>
        <v>8.0857142857142854</v>
      </c>
      <c r="E84">
        <f>STDEV(C55:C84)</f>
        <v>6.1778868324278768</v>
      </c>
    </row>
    <row r="85" spans="2:5">
      <c r="B85">
        <v>2078.4901785729239</v>
      </c>
    </row>
    <row r="86" spans="2:5">
      <c r="B86">
        <v>2082.8102296052662</v>
      </c>
    </row>
    <row r="87" spans="2:5">
      <c r="B87">
        <v>2134.1043961671144</v>
      </c>
    </row>
    <row r="88" spans="2:5">
      <c r="B88">
        <v>2159.237561281238</v>
      </c>
    </row>
    <row r="89" spans="2:5">
      <c r="B89">
        <v>2201.1756142653385</v>
      </c>
      <c r="C89">
        <v>5</v>
      </c>
    </row>
    <row r="90" spans="2:5">
      <c r="B90">
        <v>2226.2698706331316</v>
      </c>
      <c r="C90">
        <v>9.3000000000000007</v>
      </c>
    </row>
    <row r="91" spans="2:5">
      <c r="B91">
        <v>2271.1875345673452</v>
      </c>
      <c r="C91">
        <v>5</v>
      </c>
    </row>
    <row r="92" spans="2:5">
      <c r="B92">
        <v>2280.3851216435892</v>
      </c>
    </row>
    <row r="93" spans="2:5">
      <c r="B93">
        <v>2327.4365237164175</v>
      </c>
    </row>
    <row r="94" spans="2:5">
      <c r="B94">
        <v>2356.6450022297818</v>
      </c>
    </row>
    <row r="95" spans="2:5">
      <c r="B95">
        <v>2503.7941941068484</v>
      </c>
    </row>
    <row r="96" spans="2:5">
      <c r="B96">
        <v>2553.1674492631282</v>
      </c>
    </row>
    <row r="97" spans="2:3">
      <c r="B97">
        <v>2565.4083117763112</v>
      </c>
    </row>
    <row r="98" spans="2:3">
      <c r="B98">
        <v>2579.4766765080717</v>
      </c>
    </row>
    <row r="99" spans="2:3">
      <c r="B99">
        <v>2657.5851493364344</v>
      </c>
      <c r="C99">
        <v>5</v>
      </c>
    </row>
    <row r="100" spans="2:3">
      <c r="B100">
        <v>2711.3003905051196</v>
      </c>
    </row>
    <row r="101" spans="2:3">
      <c r="B101">
        <v>2840.1968208209391</v>
      </c>
    </row>
    <row r="102" spans="2:3">
      <c r="B102">
        <v>2881.5064441157824</v>
      </c>
    </row>
    <row r="103" spans="2:3">
      <c r="B103">
        <v>2960.3847681042384</v>
      </c>
      <c r="C103">
        <v>5</v>
      </c>
    </row>
    <row r="104" spans="2:3">
      <c r="B104">
        <v>2970.7878900676219</v>
      </c>
    </row>
    <row r="105" spans="2:3">
      <c r="B105">
        <v>2977.6668077485879</v>
      </c>
    </row>
    <row r="106" spans="2:3">
      <c r="B106">
        <v>3019.8192305191324</v>
      </c>
      <c r="C106">
        <v>5</v>
      </c>
    </row>
    <row r="107" spans="2:3">
      <c r="B107">
        <v>3107.1435949714087</v>
      </c>
    </row>
    <row r="108" spans="2:3">
      <c r="B108">
        <v>3178.3278989720493</v>
      </c>
    </row>
    <row r="109" spans="2:3">
      <c r="B109">
        <v>3304.0328600111802</v>
      </c>
    </row>
    <row r="110" spans="2:3">
      <c r="B110">
        <v>3323.2486372261887</v>
      </c>
    </row>
    <row r="111" spans="2:3">
      <c r="B111">
        <v>3570.4368119394035</v>
      </c>
    </row>
    <row r="112" spans="2:3">
      <c r="B112">
        <v>3842.571170262529</v>
      </c>
    </row>
    <row r="113" spans="2:3">
      <c r="B113">
        <v>3867.6223601076663</v>
      </c>
    </row>
    <row r="114" spans="2:3">
      <c r="B114">
        <v>3917.8474828628291</v>
      </c>
    </row>
    <row r="115" spans="2:3">
      <c r="B115">
        <v>3989.9233156608466</v>
      </c>
    </row>
    <row r="116" spans="2:3">
      <c r="B116">
        <v>4391.5600729384751</v>
      </c>
    </row>
    <row r="117" spans="2:3">
      <c r="B117">
        <v>4605.4204628874095</v>
      </c>
    </row>
    <row r="118" spans="2:3">
      <c r="B118">
        <v>4623.2791121679338</v>
      </c>
    </row>
    <row r="119" spans="2:3">
      <c r="B119">
        <v>4786.6703061735134</v>
      </c>
      <c r="C119">
        <v>5</v>
      </c>
    </row>
    <row r="120" spans="2:3">
      <c r="B120">
        <v>4833.4450790696774</v>
      </c>
    </row>
    <row r="121" spans="2:3">
      <c r="B121">
        <v>5011.6192705160684</v>
      </c>
      <c r="C121">
        <v>5</v>
      </c>
    </row>
    <row r="122" spans="2:3">
      <c r="B122">
        <v>5038.9842738193784</v>
      </c>
    </row>
    <row r="123" spans="2:3">
      <c r="B123">
        <v>5093.0647792983291</v>
      </c>
    </row>
    <row r="124" spans="2:3">
      <c r="B124">
        <v>5131.5370986916241</v>
      </c>
    </row>
    <row r="125" spans="2:3">
      <c r="B125">
        <v>5253.4715431915729</v>
      </c>
      <c r="C125">
        <v>5</v>
      </c>
    </row>
    <row r="126" spans="2:3">
      <c r="B126">
        <v>5586.3379773627194</v>
      </c>
    </row>
    <row r="127" spans="2:3">
      <c r="B127">
        <v>6074.7497872759777</v>
      </c>
    </row>
    <row r="128" spans="2:3">
      <c r="B128">
        <v>6232.464155834582</v>
      </c>
      <c r="C128">
        <v>5</v>
      </c>
    </row>
    <row r="129" spans="2:6">
      <c r="B129">
        <v>6363.3933136962678</v>
      </c>
      <c r="C129">
        <v>5</v>
      </c>
    </row>
    <row r="130" spans="2:6">
      <c r="B130">
        <v>6438.7551989586627</v>
      </c>
    </row>
    <row r="131" spans="2:6">
      <c r="B131">
        <v>6914.3121846343874</v>
      </c>
    </row>
    <row r="132" spans="2:6">
      <c r="B132">
        <v>7202.2273101570818</v>
      </c>
    </row>
    <row r="133" spans="2:6">
      <c r="B133">
        <v>7310.3099234393403</v>
      </c>
    </row>
    <row r="134" spans="2:6">
      <c r="B134">
        <v>7392.8685124386693</v>
      </c>
      <c r="C134">
        <v>5</v>
      </c>
    </row>
    <row r="135" spans="2:6">
      <c r="B135">
        <v>7691.0137391927283</v>
      </c>
      <c r="C135">
        <v>5</v>
      </c>
    </row>
    <row r="136" spans="2:6">
      <c r="B136">
        <v>9757.4486829550351</v>
      </c>
      <c r="C136">
        <v>5</v>
      </c>
    </row>
    <row r="137" spans="2:6">
      <c r="B137">
        <v>10171.681017202116</v>
      </c>
    </row>
    <row r="138" spans="2:6">
      <c r="B138">
        <v>11800.977753507301</v>
      </c>
    </row>
    <row r="139" spans="2:6">
      <c r="B139">
        <v>14537.570462232241</v>
      </c>
      <c r="C139">
        <v>7.4</v>
      </c>
    </row>
    <row r="140" spans="2:6">
      <c r="B140">
        <v>18177.252566684376</v>
      </c>
    </row>
    <row r="141" spans="2:6">
      <c r="B141">
        <v>19120.344284077193</v>
      </c>
      <c r="D141">
        <f>AVERAGE(C55:C141)</f>
        <v>6.9861111111111107</v>
      </c>
      <c r="E141">
        <f>STDEV(C55:C141)</f>
        <v>4.9150586555301263</v>
      </c>
      <c r="F141">
        <f>COUNT(C55:C141)</f>
        <v>36</v>
      </c>
    </row>
    <row r="142" spans="2:6">
      <c r="C142">
        <v>5</v>
      </c>
    </row>
    <row r="143" spans="2:6">
      <c r="C143">
        <v>5</v>
      </c>
    </row>
    <row r="144" spans="2:6">
      <c r="C144">
        <v>5</v>
      </c>
    </row>
    <row r="145" spans="3:3">
      <c r="C145">
        <v>5</v>
      </c>
    </row>
    <row r="146" spans="3:3">
      <c r="C146">
        <v>5</v>
      </c>
    </row>
    <row r="147" spans="3:3">
      <c r="C147">
        <v>5.2</v>
      </c>
    </row>
    <row r="148" spans="3:3">
      <c r="C148">
        <v>5.3</v>
      </c>
    </row>
    <row r="149" spans="3:3">
      <c r="C149">
        <v>5.6</v>
      </c>
    </row>
    <row r="150" spans="3:3">
      <c r="C150">
        <v>6.2</v>
      </c>
    </row>
    <row r="151" spans="3:3">
      <c r="C151">
        <v>6.2</v>
      </c>
    </row>
    <row r="152" spans="3:3">
      <c r="C152">
        <v>6.4</v>
      </c>
    </row>
    <row r="153" spans="3:3">
      <c r="C153">
        <v>6.6</v>
      </c>
    </row>
    <row r="154" spans="3:3">
      <c r="C154">
        <v>6.9795698924731182</v>
      </c>
    </row>
    <row r="155" spans="3:3">
      <c r="C155">
        <v>7.9604681404421322</v>
      </c>
    </row>
    <row r="156" spans="3:3">
      <c r="C156">
        <v>8</v>
      </c>
    </row>
    <row r="157" spans="3:3">
      <c r="C157">
        <v>9.4</v>
      </c>
    </row>
    <row r="158" spans="3:3">
      <c r="C158">
        <v>10.6</v>
      </c>
    </row>
    <row r="159" spans="3:3">
      <c r="C159">
        <v>11.2</v>
      </c>
    </row>
    <row r="160" spans="3:3">
      <c r="C160">
        <v>11.3</v>
      </c>
    </row>
    <row r="161" spans="3:3">
      <c r="C161">
        <v>15.9</v>
      </c>
    </row>
    <row r="162" spans="3:3">
      <c r="C162">
        <v>16.399999999999999</v>
      </c>
    </row>
    <row r="163" spans="3:3">
      <c r="C163">
        <v>18.465350829032612</v>
      </c>
    </row>
    <row r="164" spans="3:3">
      <c r="C164">
        <v>18.5</v>
      </c>
    </row>
    <row r="165" spans="3:3">
      <c r="C165">
        <v>20.7</v>
      </c>
    </row>
    <row r="166" spans="3:3">
      <c r="C166">
        <v>20.7</v>
      </c>
    </row>
    <row r="167" spans="3:3">
      <c r="C167">
        <v>20.7</v>
      </c>
    </row>
    <row r="168" spans="3:3">
      <c r="C168">
        <v>22.3</v>
      </c>
    </row>
    <row r="169" spans="3:3">
      <c r="C169">
        <v>25.5</v>
      </c>
    </row>
    <row r="170" spans="3:3">
      <c r="C170">
        <v>26.8</v>
      </c>
    </row>
    <row r="171" spans="3:3">
      <c r="C171">
        <v>26.8</v>
      </c>
    </row>
    <row r="172" spans="3:3">
      <c r="C172">
        <v>26.9</v>
      </c>
    </row>
    <row r="173" spans="3:3">
      <c r="C173">
        <v>31.6</v>
      </c>
    </row>
    <row r="174" spans="3:3">
      <c r="C174">
        <v>31.9</v>
      </c>
    </row>
    <row r="175" spans="3:3">
      <c r="C175">
        <v>33</v>
      </c>
    </row>
    <row r="176" spans="3:3">
      <c r="C176">
        <v>34.4</v>
      </c>
    </row>
    <row r="177" spans="3:3">
      <c r="C177">
        <v>47.7</v>
      </c>
    </row>
  </sheetData>
  <sortState ref="B2:C217">
    <sortCondition ref="B2:B217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3:O220"/>
  <sheetViews>
    <sheetView workbookViewId="0">
      <selection activeCell="N19" sqref="N19:O20"/>
    </sheetView>
  </sheetViews>
  <sheetFormatPr defaultRowHeight="15"/>
  <sheetData>
    <row r="3" spans="3:15">
      <c r="C3" t="s">
        <v>2</v>
      </c>
      <c r="F3" t="s">
        <v>437</v>
      </c>
    </row>
    <row r="4" spans="3:15">
      <c r="C4" t="s">
        <v>3</v>
      </c>
      <c r="F4" t="s">
        <v>438</v>
      </c>
      <c r="J4" t="s">
        <v>678</v>
      </c>
    </row>
    <row r="5" spans="3:15" ht="15.75" thickBot="1">
      <c r="C5" t="s">
        <v>355</v>
      </c>
      <c r="D5" t="s">
        <v>356</v>
      </c>
      <c r="E5">
        <v>59.120065724854868</v>
      </c>
      <c r="F5" t="s">
        <v>355</v>
      </c>
    </row>
    <row r="6" spans="3:15">
      <c r="C6" t="s">
        <v>283</v>
      </c>
      <c r="D6" t="s">
        <v>284</v>
      </c>
      <c r="E6">
        <v>152.47180612437708</v>
      </c>
      <c r="F6" t="s">
        <v>283</v>
      </c>
      <c r="G6">
        <v>35.745471140564241</v>
      </c>
      <c r="J6" s="5"/>
      <c r="K6" s="5" t="s">
        <v>679</v>
      </c>
      <c r="L6" s="5" t="s">
        <v>680</v>
      </c>
      <c r="M6" s="5" t="s">
        <v>679</v>
      </c>
      <c r="N6" s="5" t="s">
        <v>680</v>
      </c>
      <c r="O6" s="5" t="s">
        <v>680</v>
      </c>
    </row>
    <row r="7" spans="3:15">
      <c r="C7" t="s">
        <v>124</v>
      </c>
      <c r="D7" t="s">
        <v>125</v>
      </c>
      <c r="E7">
        <v>163.87394315142922</v>
      </c>
      <c r="F7" t="s">
        <v>124</v>
      </c>
      <c r="J7" s="3" t="s">
        <v>681</v>
      </c>
      <c r="K7" s="3">
        <v>25.328424155638594</v>
      </c>
      <c r="L7" s="3">
        <v>15.0541583550492</v>
      </c>
      <c r="M7" s="3">
        <v>7.4748621888298734</v>
      </c>
      <c r="N7" s="3">
        <v>4.7520877333942337</v>
      </c>
      <c r="O7" s="3">
        <v>2.1000007827842664</v>
      </c>
    </row>
    <row r="8" spans="3:15">
      <c r="C8" t="s">
        <v>32</v>
      </c>
      <c r="D8" t="s">
        <v>33</v>
      </c>
      <c r="E8">
        <v>215.51671949968832</v>
      </c>
      <c r="F8" t="s">
        <v>32</v>
      </c>
      <c r="G8">
        <v>16.276070808657042</v>
      </c>
      <c r="J8" s="3" t="s">
        <v>682</v>
      </c>
      <c r="K8" s="3">
        <v>70.893134076077004</v>
      </c>
      <c r="L8" s="3">
        <v>66.395278943510306</v>
      </c>
      <c r="M8" s="3">
        <v>19.684721047106624</v>
      </c>
      <c r="N8" s="3">
        <v>9.3320095101712575</v>
      </c>
      <c r="O8" s="3">
        <v>4.0309720662080109</v>
      </c>
    </row>
    <row r="9" spans="3:15">
      <c r="C9" t="s">
        <v>333</v>
      </c>
      <c r="D9" t="s">
        <v>334</v>
      </c>
      <c r="E9">
        <v>261.00416980725959</v>
      </c>
      <c r="F9" t="s">
        <v>333</v>
      </c>
      <c r="G9">
        <v>15.618303823246032</v>
      </c>
      <c r="J9" s="3" t="s">
        <v>683</v>
      </c>
      <c r="K9" s="3">
        <v>18</v>
      </c>
      <c r="L9" s="3">
        <v>26</v>
      </c>
      <c r="M9" s="3">
        <v>26</v>
      </c>
      <c r="N9" s="3">
        <v>18</v>
      </c>
      <c r="O9" s="3">
        <v>31</v>
      </c>
    </row>
    <row r="10" spans="3:15">
      <c r="C10" t="s">
        <v>90</v>
      </c>
      <c r="D10" t="s">
        <v>91</v>
      </c>
      <c r="E10">
        <v>292.26432573072481</v>
      </c>
      <c r="F10" t="s">
        <v>90</v>
      </c>
      <c r="G10">
        <v>22.165508095676035</v>
      </c>
      <c r="J10" s="3" t="s">
        <v>684</v>
      </c>
      <c r="L10" s="3">
        <v>0</v>
      </c>
      <c r="M10" s="3">
        <v>0</v>
      </c>
      <c r="N10" s="3">
        <v>0</v>
      </c>
      <c r="O10" s="3">
        <v>0</v>
      </c>
    </row>
    <row r="11" spans="3:15">
      <c r="C11" t="s">
        <v>381</v>
      </c>
      <c r="D11" t="s">
        <v>382</v>
      </c>
      <c r="E11">
        <v>302.73090353498208</v>
      </c>
      <c r="F11" t="s">
        <v>381</v>
      </c>
      <c r="G11">
        <v>27.414016973402699</v>
      </c>
      <c r="J11" s="3" t="s">
        <v>685</v>
      </c>
      <c r="L11" s="3">
        <v>36</v>
      </c>
      <c r="M11" s="3">
        <v>39</v>
      </c>
      <c r="N11" s="3">
        <v>42</v>
      </c>
      <c r="O11" s="3">
        <v>26</v>
      </c>
    </row>
    <row r="12" spans="3:15">
      <c r="C12" t="s">
        <v>269</v>
      </c>
      <c r="D12" t="s">
        <v>270</v>
      </c>
      <c r="E12">
        <v>312.75604864269053</v>
      </c>
      <c r="F12" t="s">
        <v>269</v>
      </c>
      <c r="J12" s="3" t="s">
        <v>686</v>
      </c>
      <c r="L12" s="3">
        <v>4.0323274060551686</v>
      </c>
      <c r="M12" s="3">
        <v>-4.1654739478280565</v>
      </c>
      <c r="N12" s="3">
        <v>2.4108100163331776</v>
      </c>
      <c r="O12" s="3">
        <v>3.2933712840727627</v>
      </c>
    </row>
    <row r="13" spans="3:15">
      <c r="C13" t="s">
        <v>429</v>
      </c>
      <c r="D13" t="s">
        <v>430</v>
      </c>
      <c r="E13">
        <v>323.71866811769155</v>
      </c>
      <c r="F13" t="s">
        <v>429</v>
      </c>
      <c r="J13" s="3" t="s">
        <v>687</v>
      </c>
      <c r="L13" s="3">
        <v>1.3715448421268512E-4</v>
      </c>
      <c r="M13" s="3">
        <v>8.3221591571505915E-5</v>
      </c>
      <c r="N13" s="3">
        <v>1.0185687994979075E-2</v>
      </c>
      <c r="O13" s="3">
        <v>1.4277657991142332E-3</v>
      </c>
    </row>
    <row r="14" spans="3:15">
      <c r="C14" t="s">
        <v>68</v>
      </c>
      <c r="D14" t="s">
        <v>69</v>
      </c>
      <c r="E14">
        <v>330.71293960884361</v>
      </c>
      <c r="F14" t="s">
        <v>68</v>
      </c>
      <c r="G14">
        <v>22.885052570437498</v>
      </c>
      <c r="J14" s="3" t="s">
        <v>688</v>
      </c>
      <c r="L14" s="3">
        <v>1.6882976937289298</v>
      </c>
      <c r="M14" s="3">
        <v>1.6848751221817824</v>
      </c>
      <c r="N14" s="3">
        <v>1.681952357941277</v>
      </c>
      <c r="O14" s="3">
        <v>1.7056179005492731</v>
      </c>
    </row>
    <row r="15" spans="3:15">
      <c r="C15" t="s">
        <v>148</v>
      </c>
      <c r="D15" t="s">
        <v>149</v>
      </c>
      <c r="E15">
        <v>343.61277172002053</v>
      </c>
      <c r="F15" t="s">
        <v>148</v>
      </c>
      <c r="G15">
        <v>23.151448322309609</v>
      </c>
      <c r="J15" s="3" t="s">
        <v>689</v>
      </c>
      <c r="L15" s="3">
        <v>2.7430896842537024E-4</v>
      </c>
      <c r="M15" s="3">
        <v>1.6644318314301183E-4</v>
      </c>
      <c r="N15" s="3">
        <v>2.0371375989958151E-2</v>
      </c>
      <c r="O15" s="3">
        <v>2.8555315982284665E-3</v>
      </c>
    </row>
    <row r="16" spans="3:15" ht="15.75" thickBot="1">
      <c r="C16" t="s">
        <v>273</v>
      </c>
      <c r="D16" t="s">
        <v>274</v>
      </c>
      <c r="E16">
        <v>369.67914582014623</v>
      </c>
      <c r="F16" t="s">
        <v>273</v>
      </c>
      <c r="G16">
        <v>35.045085269610112</v>
      </c>
      <c r="J16" s="4" t="s">
        <v>690</v>
      </c>
      <c r="K16" s="4"/>
      <c r="L16" s="4">
        <v>2.0280939867826753</v>
      </c>
      <c r="M16" s="4">
        <v>2.0226909012420426</v>
      </c>
      <c r="N16" s="4">
        <v>2.0180816788621767</v>
      </c>
      <c r="O16" s="4">
        <v>2.0555294184806892</v>
      </c>
    </row>
    <row r="17" spans="3:15">
      <c r="C17" t="s">
        <v>369</v>
      </c>
      <c r="D17" t="s">
        <v>370</v>
      </c>
      <c r="E17">
        <v>374.77368288978602</v>
      </c>
      <c r="F17" t="s">
        <v>369</v>
      </c>
      <c r="G17">
        <v>29.161428830042208</v>
      </c>
    </row>
    <row r="18" spans="3:15">
      <c r="C18" t="s">
        <v>166</v>
      </c>
      <c r="D18" t="s">
        <v>167</v>
      </c>
      <c r="E18">
        <v>393.15915093197373</v>
      </c>
      <c r="F18" t="s">
        <v>166</v>
      </c>
      <c r="K18" s="1" t="s">
        <v>692</v>
      </c>
      <c r="L18" s="1" t="s">
        <v>693</v>
      </c>
      <c r="M18" s="1" t="s">
        <v>442</v>
      </c>
      <c r="N18" s="1" t="s">
        <v>694</v>
      </c>
      <c r="O18" s="1" t="s">
        <v>697</v>
      </c>
    </row>
    <row r="19" spans="3:15">
      <c r="C19" t="s">
        <v>42</v>
      </c>
      <c r="D19" t="s">
        <v>43</v>
      </c>
      <c r="E19">
        <v>393.38381466334027</v>
      </c>
      <c r="F19" t="s">
        <v>42</v>
      </c>
      <c r="G19">
        <v>24.020605603719062</v>
      </c>
      <c r="K19">
        <f>K7</f>
        <v>25.328424155638594</v>
      </c>
      <c r="L19">
        <f t="shared" ref="L19:N19" si="0">L7</f>
        <v>15.0541583550492</v>
      </c>
      <c r="M19">
        <f t="shared" si="0"/>
        <v>7.4748621888298734</v>
      </c>
      <c r="N19">
        <f t="shared" si="0"/>
        <v>4.7520877333942337</v>
      </c>
      <c r="O19">
        <f t="shared" ref="O19" si="1">O7</f>
        <v>2.1000007827842664</v>
      </c>
    </row>
    <row r="20" spans="3:15">
      <c r="C20" t="s">
        <v>66</v>
      </c>
      <c r="D20" t="s">
        <v>67</v>
      </c>
      <c r="E20">
        <v>396.17373378525963</v>
      </c>
      <c r="F20" t="s">
        <v>66</v>
      </c>
      <c r="G20">
        <v>33.514127671494236</v>
      </c>
      <c r="K20">
        <f>K8^0.5</f>
        <v>8.4198060592912114</v>
      </c>
      <c r="L20">
        <f t="shared" ref="L20:N20" si="2">L8^0.5</f>
        <v>8.1483298254004364</v>
      </c>
      <c r="M20">
        <f t="shared" si="2"/>
        <v>4.4367466737584449</v>
      </c>
      <c r="N20">
        <f t="shared" si="2"/>
        <v>3.0548337941975268</v>
      </c>
      <c r="O20">
        <f t="shared" ref="O20" si="3">O8^0.5</f>
        <v>2.0077280857247604</v>
      </c>
    </row>
    <row r="21" spans="3:15">
      <c r="C21" t="s">
        <v>267</v>
      </c>
      <c r="D21" t="s">
        <v>268</v>
      </c>
      <c r="E21">
        <v>407.37241368366409</v>
      </c>
      <c r="F21" t="s">
        <v>267</v>
      </c>
      <c r="G21">
        <v>26.570246986275702</v>
      </c>
    </row>
    <row r="22" spans="3:15">
      <c r="C22" t="s">
        <v>309</v>
      </c>
      <c r="D22" t="s">
        <v>310</v>
      </c>
      <c r="E22">
        <v>457.13196522318628</v>
      </c>
      <c r="F22" t="s">
        <v>309</v>
      </c>
      <c r="G22">
        <v>11.238250377784782</v>
      </c>
    </row>
    <row r="23" spans="3:15">
      <c r="C23" t="s">
        <v>389</v>
      </c>
      <c r="D23" t="s">
        <v>390</v>
      </c>
      <c r="E23">
        <v>462.57280746989449</v>
      </c>
      <c r="F23" t="s">
        <v>389</v>
      </c>
      <c r="G23">
        <v>37.354536691191221</v>
      </c>
    </row>
    <row r="24" spans="3:15">
      <c r="C24" t="s">
        <v>383</v>
      </c>
      <c r="D24" t="s">
        <v>384</v>
      </c>
      <c r="E24">
        <v>469.73362140750442</v>
      </c>
      <c r="F24" t="s">
        <v>383</v>
      </c>
      <c r="G24">
        <v>33.290609277969025</v>
      </c>
    </row>
    <row r="25" spans="3:15">
      <c r="C25" t="s">
        <v>297</v>
      </c>
      <c r="D25" t="s">
        <v>298</v>
      </c>
      <c r="E25">
        <v>474.86080643692344</v>
      </c>
      <c r="F25" t="s">
        <v>297</v>
      </c>
      <c r="G25">
        <v>24.817676480058921</v>
      </c>
    </row>
    <row r="26" spans="3:15">
      <c r="C26" t="s">
        <v>359</v>
      </c>
      <c r="D26" t="s">
        <v>360</v>
      </c>
      <c r="E26">
        <v>487.52053063802902</v>
      </c>
      <c r="F26" t="s">
        <v>359</v>
      </c>
      <c r="G26">
        <v>8.2264349769639651</v>
      </c>
    </row>
    <row r="27" spans="3:15">
      <c r="C27" t="s">
        <v>200</v>
      </c>
      <c r="D27" t="s">
        <v>201</v>
      </c>
      <c r="E27">
        <v>491.74534863013497</v>
      </c>
      <c r="F27" t="s">
        <v>200</v>
      </c>
      <c r="G27">
        <v>29.416760902092275</v>
      </c>
      <c r="H27">
        <f>AVERAGE(G5:G27)</f>
        <v>25.328424155638594</v>
      </c>
      <c r="I27">
        <f>STDEV(G5:G27)</f>
        <v>8.4198060592912114</v>
      </c>
    </row>
    <row r="28" spans="3:15">
      <c r="C28" t="s">
        <v>128</v>
      </c>
      <c r="D28" t="s">
        <v>129</v>
      </c>
      <c r="E28">
        <v>506.97529972332222</v>
      </c>
      <c r="F28" t="s">
        <v>128</v>
      </c>
      <c r="G28">
        <v>44.896720310701092</v>
      </c>
    </row>
    <row r="29" spans="3:15">
      <c r="C29" t="s">
        <v>92</v>
      </c>
      <c r="D29" t="s">
        <v>93</v>
      </c>
      <c r="E29">
        <v>555.78797606190165</v>
      </c>
      <c r="F29" t="s">
        <v>92</v>
      </c>
      <c r="G29">
        <v>4.3621621442182317</v>
      </c>
    </row>
    <row r="30" spans="3:15">
      <c r="C30" t="s">
        <v>265</v>
      </c>
      <c r="D30" t="s">
        <v>266</v>
      </c>
      <c r="E30">
        <v>564.38956800060851</v>
      </c>
      <c r="F30" t="s">
        <v>265</v>
      </c>
      <c r="G30">
        <v>14.74783903749562</v>
      </c>
    </row>
    <row r="31" spans="3:15">
      <c r="C31" t="s">
        <v>204</v>
      </c>
      <c r="D31" t="s">
        <v>205</v>
      </c>
      <c r="E31">
        <v>580.56106464950483</v>
      </c>
      <c r="F31" t="s">
        <v>204</v>
      </c>
    </row>
    <row r="32" spans="3:15">
      <c r="C32" t="s">
        <v>379</v>
      </c>
      <c r="D32" t="s">
        <v>380</v>
      </c>
      <c r="E32">
        <v>592.49410780417929</v>
      </c>
      <c r="F32" t="s">
        <v>379</v>
      </c>
    </row>
    <row r="33" spans="3:7">
      <c r="C33" t="s">
        <v>281</v>
      </c>
      <c r="D33" t="s">
        <v>282</v>
      </c>
      <c r="E33">
        <v>593.66820695345803</v>
      </c>
      <c r="F33" t="s">
        <v>281</v>
      </c>
      <c r="G33">
        <v>19.054959883530962</v>
      </c>
    </row>
    <row r="34" spans="3:7">
      <c r="C34" t="s">
        <v>96</v>
      </c>
      <c r="D34" t="s">
        <v>97</v>
      </c>
      <c r="E34">
        <v>605.28611644634827</v>
      </c>
      <c r="F34" t="s">
        <v>96</v>
      </c>
      <c r="G34">
        <v>22.069764600614459</v>
      </c>
    </row>
    <row r="35" spans="3:7">
      <c r="C35" t="s">
        <v>176</v>
      </c>
      <c r="D35" t="s">
        <v>177</v>
      </c>
      <c r="E35">
        <v>606.05381587854367</v>
      </c>
      <c r="F35" t="s">
        <v>176</v>
      </c>
      <c r="G35">
        <v>18.629321119686121</v>
      </c>
    </row>
    <row r="36" spans="3:7">
      <c r="C36" t="s">
        <v>431</v>
      </c>
      <c r="D36" t="s">
        <v>432</v>
      </c>
      <c r="E36">
        <v>631.45924796698637</v>
      </c>
      <c r="F36" t="s">
        <v>431</v>
      </c>
      <c r="G36">
        <v>9.6444536874894684</v>
      </c>
    </row>
    <row r="37" spans="3:7">
      <c r="C37" t="s">
        <v>12</v>
      </c>
      <c r="D37" t="s">
        <v>13</v>
      </c>
      <c r="E37">
        <v>654.90548059932269</v>
      </c>
      <c r="F37" t="s">
        <v>12</v>
      </c>
    </row>
    <row r="38" spans="3:7">
      <c r="C38" t="s">
        <v>168</v>
      </c>
      <c r="D38" t="s">
        <v>169</v>
      </c>
      <c r="E38">
        <v>662.43558622759747</v>
      </c>
      <c r="F38" t="s">
        <v>168</v>
      </c>
      <c r="G38">
        <v>13.116299855020205</v>
      </c>
    </row>
    <row r="39" spans="3:7">
      <c r="C39" t="s">
        <v>423</v>
      </c>
      <c r="D39" t="s">
        <v>424</v>
      </c>
      <c r="E39">
        <v>667.64646639074408</v>
      </c>
      <c r="F39" t="s">
        <v>423</v>
      </c>
      <c r="G39">
        <v>18.380324875804281</v>
      </c>
    </row>
    <row r="40" spans="3:7">
      <c r="C40" t="s">
        <v>86</v>
      </c>
      <c r="D40" t="s">
        <v>87</v>
      </c>
      <c r="E40">
        <v>668.50412599810443</v>
      </c>
      <c r="F40" t="s">
        <v>86</v>
      </c>
      <c r="G40">
        <v>5.960695317601469</v>
      </c>
    </row>
    <row r="41" spans="3:7">
      <c r="C41" t="s">
        <v>212</v>
      </c>
      <c r="D41" t="s">
        <v>213</v>
      </c>
      <c r="E41">
        <v>690.40125183579266</v>
      </c>
      <c r="F41" t="s">
        <v>212</v>
      </c>
      <c r="G41">
        <v>17.002654314953645</v>
      </c>
    </row>
    <row r="42" spans="3:7">
      <c r="C42" t="s">
        <v>120</v>
      </c>
      <c r="D42" t="s">
        <v>121</v>
      </c>
      <c r="E42">
        <v>693.4434919348322</v>
      </c>
      <c r="F42" t="s">
        <v>120</v>
      </c>
      <c r="G42">
        <v>11.003419471666914</v>
      </c>
    </row>
    <row r="43" spans="3:7">
      <c r="C43" t="s">
        <v>307</v>
      </c>
      <c r="D43" t="s">
        <v>308</v>
      </c>
      <c r="E43">
        <v>708.33065465624748</v>
      </c>
      <c r="F43" t="s">
        <v>307</v>
      </c>
    </row>
    <row r="44" spans="3:7">
      <c r="C44" t="s">
        <v>114</v>
      </c>
      <c r="D44" t="s">
        <v>115</v>
      </c>
      <c r="E44">
        <v>731.31316255516754</v>
      </c>
      <c r="F44" t="s">
        <v>114</v>
      </c>
      <c r="G44">
        <v>6.2908801735280369</v>
      </c>
    </row>
    <row r="45" spans="3:7">
      <c r="C45" t="s">
        <v>271</v>
      </c>
      <c r="D45" t="s">
        <v>272</v>
      </c>
      <c r="E45">
        <v>742.3471996836264</v>
      </c>
      <c r="F45" t="s">
        <v>271</v>
      </c>
      <c r="G45">
        <v>6.8489672214975315</v>
      </c>
    </row>
    <row r="46" spans="3:7">
      <c r="C46" t="s">
        <v>433</v>
      </c>
      <c r="D46" t="s">
        <v>434</v>
      </c>
      <c r="E46">
        <v>757.53781088209143</v>
      </c>
      <c r="F46" t="s">
        <v>433</v>
      </c>
      <c r="G46">
        <v>12.001759788825339</v>
      </c>
    </row>
    <row r="47" spans="3:7">
      <c r="C47" t="s">
        <v>305</v>
      </c>
      <c r="D47" t="s">
        <v>306</v>
      </c>
      <c r="E47">
        <v>764.13747749846152</v>
      </c>
      <c r="F47" t="s">
        <v>305</v>
      </c>
      <c r="G47">
        <v>21.529404893579578</v>
      </c>
    </row>
    <row r="48" spans="3:7">
      <c r="C48" t="s">
        <v>158</v>
      </c>
      <c r="D48" t="s">
        <v>159</v>
      </c>
      <c r="E48">
        <v>767.64743502766237</v>
      </c>
      <c r="F48" t="s">
        <v>158</v>
      </c>
      <c r="G48">
        <v>11.296358435460878</v>
      </c>
    </row>
    <row r="49" spans="3:9">
      <c r="C49" t="s">
        <v>285</v>
      </c>
      <c r="D49" t="s">
        <v>286</v>
      </c>
      <c r="E49">
        <v>773.02116903559636</v>
      </c>
      <c r="F49" t="s">
        <v>285</v>
      </c>
      <c r="G49">
        <v>20.996397525715853</v>
      </c>
    </row>
    <row r="50" spans="3:9">
      <c r="C50" t="s">
        <v>48</v>
      </c>
      <c r="D50" t="s">
        <v>49</v>
      </c>
      <c r="E50">
        <v>785.51703852650564</v>
      </c>
      <c r="F50" t="s">
        <v>48</v>
      </c>
      <c r="G50">
        <v>13.283470501697314</v>
      </c>
    </row>
    <row r="51" spans="3:9">
      <c r="C51" t="s">
        <v>4</v>
      </c>
      <c r="D51" t="s">
        <v>5</v>
      </c>
      <c r="E51">
        <v>800.37144081900601</v>
      </c>
      <c r="F51" t="s">
        <v>4</v>
      </c>
      <c r="G51">
        <v>22.503089968633393</v>
      </c>
    </row>
    <row r="52" spans="3:9">
      <c r="C52" t="s">
        <v>178</v>
      </c>
      <c r="D52" t="s">
        <v>179</v>
      </c>
      <c r="E52">
        <v>850.24891880899429</v>
      </c>
      <c r="F52" t="s">
        <v>178</v>
      </c>
      <c r="G52">
        <v>13.386705238512372</v>
      </c>
    </row>
    <row r="53" spans="3:9">
      <c r="C53" t="s">
        <v>257</v>
      </c>
      <c r="D53" t="s">
        <v>258</v>
      </c>
      <c r="E53">
        <v>862.6581606186312</v>
      </c>
      <c r="F53" t="s">
        <v>257</v>
      </c>
      <c r="G53">
        <v>14.791146573657116</v>
      </c>
    </row>
    <row r="54" spans="3:9">
      <c r="C54" t="s">
        <v>118</v>
      </c>
      <c r="D54" t="s">
        <v>119</v>
      </c>
      <c r="E54">
        <v>884.9922333678777</v>
      </c>
      <c r="F54" t="s">
        <v>118</v>
      </c>
      <c r="G54">
        <v>10.991270620815943</v>
      </c>
    </row>
    <row r="55" spans="3:9">
      <c r="C55" t="s">
        <v>395</v>
      </c>
      <c r="D55" t="s">
        <v>396</v>
      </c>
      <c r="E55">
        <v>956.47719652780972</v>
      </c>
      <c r="F55" t="s">
        <v>395</v>
      </c>
      <c r="G55">
        <v>8.8270532810689328</v>
      </c>
    </row>
    <row r="56" spans="3:9">
      <c r="C56" t="s">
        <v>18</v>
      </c>
      <c r="D56" t="s">
        <v>19</v>
      </c>
      <c r="E56">
        <v>969.30979028083755</v>
      </c>
      <c r="F56" t="s">
        <v>18</v>
      </c>
      <c r="G56">
        <v>20.740368596828304</v>
      </c>
    </row>
    <row r="57" spans="3:9">
      <c r="C57" t="s">
        <v>116</v>
      </c>
      <c r="D57" t="s">
        <v>117</v>
      </c>
      <c r="E57">
        <v>979.75476128692151</v>
      </c>
      <c r="F57" t="s">
        <v>116</v>
      </c>
      <c r="G57">
        <v>9.0526297926761305</v>
      </c>
      <c r="H57">
        <f>AVERAGE(G28:G57)</f>
        <v>15.0541583550492</v>
      </c>
      <c r="I57">
        <f>STDEV(G28:G57)</f>
        <v>8.1483298254004364</v>
      </c>
    </row>
    <row r="58" spans="3:9">
      <c r="C58" t="s">
        <v>94</v>
      </c>
      <c r="D58" t="s">
        <v>95</v>
      </c>
      <c r="E58">
        <v>1029.00349372869</v>
      </c>
      <c r="F58" t="s">
        <v>94</v>
      </c>
      <c r="G58">
        <v>5.6081012057885493</v>
      </c>
    </row>
    <row r="59" spans="3:9">
      <c r="C59" t="s">
        <v>100</v>
      </c>
      <c r="D59" t="s">
        <v>101</v>
      </c>
      <c r="E59">
        <v>1030.8806904815444</v>
      </c>
      <c r="F59" t="s">
        <v>100</v>
      </c>
    </row>
    <row r="60" spans="3:9">
      <c r="C60" t="s">
        <v>144</v>
      </c>
      <c r="D60" t="s">
        <v>145</v>
      </c>
      <c r="E60">
        <v>1032.1461864406781</v>
      </c>
      <c r="F60" t="s">
        <v>144</v>
      </c>
      <c r="G60">
        <v>9.4065115179136427</v>
      </c>
    </row>
    <row r="61" spans="3:9">
      <c r="C61" t="s">
        <v>301</v>
      </c>
      <c r="D61" t="s">
        <v>302</v>
      </c>
      <c r="E61">
        <v>1057.4800896448812</v>
      </c>
      <c r="F61" t="s">
        <v>301</v>
      </c>
    </row>
    <row r="62" spans="3:9">
      <c r="C62" t="s">
        <v>192</v>
      </c>
      <c r="D62" t="s">
        <v>193</v>
      </c>
      <c r="E62">
        <v>1083.6241913839219</v>
      </c>
      <c r="F62" t="s">
        <v>192</v>
      </c>
      <c r="G62">
        <v>7.0682107454752883</v>
      </c>
    </row>
    <row r="63" spans="3:9">
      <c r="C63" t="s">
        <v>252</v>
      </c>
      <c r="D63" t="s">
        <v>253</v>
      </c>
      <c r="E63">
        <v>1094.725869640004</v>
      </c>
      <c r="F63" t="s">
        <v>252</v>
      </c>
      <c r="G63">
        <v>3.2219906669102647</v>
      </c>
    </row>
    <row r="64" spans="3:9">
      <c r="C64" t="s">
        <v>52</v>
      </c>
      <c r="D64" t="s">
        <v>53</v>
      </c>
      <c r="E64">
        <v>1098.3588405291039</v>
      </c>
      <c r="F64" t="s">
        <v>52</v>
      </c>
      <c r="G64">
        <v>2.6094329081838294</v>
      </c>
    </row>
    <row r="65" spans="3:7">
      <c r="C65" t="s">
        <v>196</v>
      </c>
      <c r="D65" t="s">
        <v>197</v>
      </c>
      <c r="E65">
        <v>1196.1924148606811</v>
      </c>
      <c r="F65" t="s">
        <v>196</v>
      </c>
      <c r="G65">
        <v>3.4017284366905374</v>
      </c>
    </row>
    <row r="66" spans="3:7">
      <c r="C66" t="s">
        <v>6</v>
      </c>
      <c r="D66" t="s">
        <v>7</v>
      </c>
      <c r="E66">
        <v>1245.9921906210197</v>
      </c>
      <c r="F66" t="s">
        <v>6</v>
      </c>
      <c r="G66">
        <v>10.648235825030296</v>
      </c>
    </row>
    <row r="67" spans="3:7">
      <c r="C67" t="s">
        <v>208</v>
      </c>
      <c r="D67" t="s">
        <v>209</v>
      </c>
      <c r="E67">
        <v>1296.6959772115874</v>
      </c>
      <c r="F67" t="s">
        <v>208</v>
      </c>
      <c r="G67">
        <v>14.399375598705836</v>
      </c>
    </row>
    <row r="68" spans="3:7">
      <c r="C68" t="s">
        <v>234</v>
      </c>
      <c r="D68" t="s">
        <v>235</v>
      </c>
      <c r="E68">
        <v>1349.4750169236536</v>
      </c>
      <c r="F68" t="s">
        <v>234</v>
      </c>
      <c r="G68">
        <v>11.044390793054667</v>
      </c>
    </row>
    <row r="69" spans="3:7">
      <c r="C69" t="s">
        <v>415</v>
      </c>
      <c r="D69" t="s">
        <v>416</v>
      </c>
      <c r="E69">
        <v>1350.5119911595439</v>
      </c>
      <c r="F69" t="s">
        <v>415</v>
      </c>
      <c r="G69">
        <v>9.0392816768981721</v>
      </c>
    </row>
    <row r="70" spans="3:7">
      <c r="C70" t="s">
        <v>417</v>
      </c>
      <c r="D70" t="s">
        <v>418</v>
      </c>
      <c r="E70">
        <v>1419.4777669029734</v>
      </c>
      <c r="F70" t="s">
        <v>417</v>
      </c>
      <c r="G70">
        <v>19.202683420859728</v>
      </c>
    </row>
    <row r="71" spans="3:7">
      <c r="C71" t="s">
        <v>140</v>
      </c>
      <c r="D71" t="s">
        <v>141</v>
      </c>
      <c r="E71">
        <v>1434.9135426342639</v>
      </c>
      <c r="F71" t="s">
        <v>140</v>
      </c>
      <c r="G71">
        <v>3.6264671060164391</v>
      </c>
    </row>
    <row r="72" spans="3:7">
      <c r="C72" t="s">
        <v>54</v>
      </c>
      <c r="D72" t="s">
        <v>55</v>
      </c>
      <c r="E72">
        <v>1437.7959891652858</v>
      </c>
      <c r="F72" t="s">
        <v>54</v>
      </c>
      <c r="G72">
        <v>5.2943685668431382</v>
      </c>
    </row>
    <row r="73" spans="3:7">
      <c r="C73" t="s">
        <v>26</v>
      </c>
      <c r="D73" t="s">
        <v>27</v>
      </c>
      <c r="E73">
        <v>1474.003432800587</v>
      </c>
      <c r="F73" t="s">
        <v>26</v>
      </c>
      <c r="G73">
        <v>5.6608104855878709</v>
      </c>
    </row>
    <row r="74" spans="3:7">
      <c r="C74" t="s">
        <v>182</v>
      </c>
      <c r="D74" t="s">
        <v>183</v>
      </c>
      <c r="E74">
        <v>1480.7606023258074</v>
      </c>
      <c r="F74" t="s">
        <v>182</v>
      </c>
    </row>
    <row r="75" spans="3:7">
      <c r="C75" t="s">
        <v>254</v>
      </c>
      <c r="D75" t="s">
        <v>255</v>
      </c>
      <c r="E75">
        <v>1545.7754526464819</v>
      </c>
      <c r="F75" t="s">
        <v>254</v>
      </c>
      <c r="G75">
        <v>3.2791457635693044</v>
      </c>
    </row>
    <row r="76" spans="3:7">
      <c r="C76" t="s">
        <v>397</v>
      </c>
      <c r="D76" t="s">
        <v>398</v>
      </c>
      <c r="E76">
        <v>1552.9242008973658</v>
      </c>
      <c r="F76" t="s">
        <v>397</v>
      </c>
      <c r="G76">
        <v>8.3320926687206214</v>
      </c>
    </row>
    <row r="77" spans="3:7">
      <c r="C77" t="s">
        <v>218</v>
      </c>
      <c r="D77" t="s">
        <v>219</v>
      </c>
      <c r="E77">
        <v>1573.3186927248132</v>
      </c>
      <c r="F77" t="s">
        <v>218</v>
      </c>
      <c r="G77">
        <v>7.1773135764082383</v>
      </c>
    </row>
    <row r="78" spans="3:7">
      <c r="C78" t="s">
        <v>319</v>
      </c>
      <c r="D78" t="s">
        <v>320</v>
      </c>
      <c r="E78">
        <v>1592.1314944139706</v>
      </c>
      <c r="F78" t="s">
        <v>319</v>
      </c>
      <c r="G78">
        <v>6.1833453648024408</v>
      </c>
    </row>
    <row r="79" spans="3:7">
      <c r="C79" t="s">
        <v>263</v>
      </c>
      <c r="D79" t="s">
        <v>264</v>
      </c>
      <c r="E79">
        <v>1651.2998082764682</v>
      </c>
      <c r="F79" t="s">
        <v>263</v>
      </c>
      <c r="G79">
        <v>9.7913888083502467</v>
      </c>
    </row>
    <row r="80" spans="3:7">
      <c r="C80" t="s">
        <v>50</v>
      </c>
      <c r="D80" t="s">
        <v>51</v>
      </c>
      <c r="E80">
        <v>1687.9686928293806</v>
      </c>
      <c r="F80" t="s">
        <v>50</v>
      </c>
      <c r="G80">
        <v>8.2867660786008486</v>
      </c>
    </row>
    <row r="81" spans="3:9">
      <c r="C81" t="s">
        <v>104</v>
      </c>
      <c r="D81" t="s">
        <v>105</v>
      </c>
      <c r="E81">
        <v>1691.1028930006692</v>
      </c>
      <c r="F81" t="s">
        <v>104</v>
      </c>
      <c r="G81">
        <v>2.5169807498560091</v>
      </c>
    </row>
    <row r="82" spans="3:9">
      <c r="C82" t="s">
        <v>246</v>
      </c>
      <c r="D82" t="s">
        <v>247</v>
      </c>
      <c r="E82">
        <v>1734.5963616093575</v>
      </c>
      <c r="F82" t="s">
        <v>246</v>
      </c>
    </row>
    <row r="83" spans="3:9">
      <c r="C83" t="s">
        <v>98</v>
      </c>
      <c r="D83" t="s">
        <v>99</v>
      </c>
      <c r="E83">
        <v>1813.9311871708671</v>
      </c>
      <c r="F83" t="s">
        <v>98</v>
      </c>
      <c r="G83">
        <v>4.3933083225828407</v>
      </c>
    </row>
    <row r="84" spans="3:9">
      <c r="C84" t="s">
        <v>261</v>
      </c>
      <c r="D84" t="s">
        <v>262</v>
      </c>
      <c r="E84">
        <v>1826.4568718098305</v>
      </c>
      <c r="F84" t="s">
        <v>261</v>
      </c>
      <c r="G84">
        <v>15.408073891211094</v>
      </c>
    </row>
    <row r="85" spans="3:9">
      <c r="C85" t="s">
        <v>16</v>
      </c>
      <c r="D85" t="s">
        <v>17</v>
      </c>
      <c r="E85">
        <v>1894.6178719302022</v>
      </c>
      <c r="F85" t="s">
        <v>16</v>
      </c>
      <c r="G85">
        <v>7.3845899680902436</v>
      </c>
    </row>
    <row r="86" spans="3:9">
      <c r="C86" t="s">
        <v>170</v>
      </c>
      <c r="D86" t="s">
        <v>171</v>
      </c>
      <c r="E86">
        <v>1938.3607652173914</v>
      </c>
      <c r="F86" t="s">
        <v>170</v>
      </c>
      <c r="G86">
        <v>5.9369587068770824E-2</v>
      </c>
    </row>
    <row r="87" spans="3:9">
      <c r="C87" t="s">
        <v>385</v>
      </c>
      <c r="D87" t="s">
        <v>386</v>
      </c>
      <c r="E87">
        <v>1987.5759031440432</v>
      </c>
      <c r="F87" t="s">
        <v>385</v>
      </c>
      <c r="G87">
        <v>11.302453176357808</v>
      </c>
      <c r="H87">
        <f>AVERAGE(G58:G87)</f>
        <v>7.4748621888298734</v>
      </c>
      <c r="I87">
        <f>STDEV(G58:G87)</f>
        <v>4.4367466737584449</v>
      </c>
    </row>
    <row r="88" spans="3:9">
      <c r="C88" t="s">
        <v>335</v>
      </c>
      <c r="D88" t="s">
        <v>336</v>
      </c>
      <c r="E88">
        <v>2078.4901785729239</v>
      </c>
      <c r="F88" t="s">
        <v>335</v>
      </c>
      <c r="G88">
        <v>9.361665944286818</v>
      </c>
    </row>
    <row r="89" spans="3:9">
      <c r="C89" t="s">
        <v>313</v>
      </c>
      <c r="D89" t="s">
        <v>314</v>
      </c>
      <c r="E89">
        <v>2082.8102296052662</v>
      </c>
      <c r="F89" t="s">
        <v>313</v>
      </c>
      <c r="G89">
        <v>2.365000005942508</v>
      </c>
    </row>
    <row r="90" spans="3:9">
      <c r="C90" t="s">
        <v>150</v>
      </c>
      <c r="D90" t="s">
        <v>151</v>
      </c>
      <c r="E90">
        <v>2134.1043961671144</v>
      </c>
      <c r="F90" t="s">
        <v>150</v>
      </c>
      <c r="G90">
        <v>3.7278268463355961</v>
      </c>
    </row>
    <row r="91" spans="3:9">
      <c r="C91" t="s">
        <v>216</v>
      </c>
      <c r="D91" t="s">
        <v>217</v>
      </c>
      <c r="E91">
        <v>2159.237561281238</v>
      </c>
      <c r="F91" t="s">
        <v>216</v>
      </c>
      <c r="G91">
        <v>3.3993471841912712</v>
      </c>
    </row>
    <row r="92" spans="3:9">
      <c r="C92" t="s">
        <v>82</v>
      </c>
      <c r="D92" t="s">
        <v>83</v>
      </c>
      <c r="E92">
        <v>2201.1756142653385</v>
      </c>
      <c r="F92" t="s">
        <v>82</v>
      </c>
      <c r="G92">
        <v>3.2325088520869203</v>
      </c>
    </row>
    <row r="93" spans="3:9">
      <c r="C93" t="s">
        <v>84</v>
      </c>
      <c r="D93" t="s">
        <v>85</v>
      </c>
      <c r="E93">
        <v>2226.2698706331316</v>
      </c>
      <c r="F93" t="s">
        <v>84</v>
      </c>
      <c r="G93">
        <v>9.4081539823209575</v>
      </c>
    </row>
    <row r="94" spans="3:9">
      <c r="C94" t="s">
        <v>421</v>
      </c>
      <c r="D94" t="s">
        <v>422</v>
      </c>
      <c r="E94">
        <v>2271.1875345673452</v>
      </c>
      <c r="F94" t="s">
        <v>421</v>
      </c>
    </row>
    <row r="95" spans="3:9">
      <c r="C95" t="s">
        <v>172</v>
      </c>
      <c r="D95" t="s">
        <v>173</v>
      </c>
      <c r="E95">
        <v>2280.3851216435892</v>
      </c>
      <c r="F95" t="s">
        <v>172</v>
      </c>
      <c r="G95">
        <v>4.5532825652359294</v>
      </c>
    </row>
    <row r="96" spans="3:9">
      <c r="C96" t="s">
        <v>58</v>
      </c>
      <c r="D96" t="s">
        <v>59</v>
      </c>
      <c r="E96">
        <v>2327.4365237164175</v>
      </c>
      <c r="F96" t="s">
        <v>58</v>
      </c>
      <c r="G96">
        <v>5.3415549263721198</v>
      </c>
    </row>
    <row r="97" spans="3:9">
      <c r="C97" t="s">
        <v>228</v>
      </c>
      <c r="D97" t="s">
        <v>229</v>
      </c>
      <c r="E97">
        <v>2356.6450022297818</v>
      </c>
      <c r="F97" t="s">
        <v>228</v>
      </c>
      <c r="G97">
        <v>3.9529676297360581</v>
      </c>
    </row>
    <row r="98" spans="3:9">
      <c r="C98" t="s">
        <v>357</v>
      </c>
      <c r="D98" t="s">
        <v>358</v>
      </c>
      <c r="E98">
        <v>2503.7941941068484</v>
      </c>
      <c r="F98" t="s">
        <v>357</v>
      </c>
      <c r="G98">
        <v>2.8216506443795928</v>
      </c>
    </row>
    <row r="99" spans="3:9">
      <c r="C99" t="s">
        <v>407</v>
      </c>
      <c r="D99" t="s">
        <v>408</v>
      </c>
      <c r="E99">
        <v>2553.1674492631282</v>
      </c>
      <c r="F99" t="s">
        <v>407</v>
      </c>
      <c r="G99">
        <v>10.162583030603214</v>
      </c>
    </row>
    <row r="100" spans="3:9">
      <c r="C100" t="s">
        <v>311</v>
      </c>
      <c r="D100" t="s">
        <v>312</v>
      </c>
      <c r="E100">
        <v>2565.4083117763112</v>
      </c>
      <c r="F100" t="s">
        <v>311</v>
      </c>
      <c r="G100">
        <v>3.3301041660320032</v>
      </c>
    </row>
    <row r="101" spans="3:9">
      <c r="C101" t="s">
        <v>190</v>
      </c>
      <c r="D101" t="s">
        <v>191</v>
      </c>
      <c r="E101">
        <v>2579.4766765080717</v>
      </c>
      <c r="F101" t="s">
        <v>190</v>
      </c>
      <c r="G101">
        <v>2.3215980589603054</v>
      </c>
    </row>
    <row r="102" spans="3:9">
      <c r="C102" t="s">
        <v>353</v>
      </c>
      <c r="D102" t="s">
        <v>354</v>
      </c>
      <c r="E102">
        <v>2657.5851493364344</v>
      </c>
      <c r="F102" t="s">
        <v>353</v>
      </c>
      <c r="G102">
        <v>2.3151310580308215</v>
      </c>
    </row>
    <row r="103" spans="3:9">
      <c r="C103" t="s">
        <v>224</v>
      </c>
      <c r="D103" t="s">
        <v>225</v>
      </c>
      <c r="E103">
        <v>2711.3003905051196</v>
      </c>
      <c r="F103" t="s">
        <v>224</v>
      </c>
    </row>
    <row r="104" spans="3:9">
      <c r="C104" t="s">
        <v>184</v>
      </c>
      <c r="D104" t="s">
        <v>185</v>
      </c>
      <c r="E104">
        <v>2840.1968208209391</v>
      </c>
      <c r="F104" t="s">
        <v>184</v>
      </c>
      <c r="G104">
        <v>1.4308860297791584</v>
      </c>
    </row>
    <row r="105" spans="3:9">
      <c r="C105" t="s">
        <v>36</v>
      </c>
      <c r="D105" t="s">
        <v>37</v>
      </c>
      <c r="E105">
        <v>2881.5064441157824</v>
      </c>
      <c r="F105" t="s">
        <v>36</v>
      </c>
      <c r="G105">
        <v>8.0897658370303809</v>
      </c>
    </row>
    <row r="106" spans="3:9">
      <c r="C106" t="s">
        <v>180</v>
      </c>
      <c r="D106" t="s">
        <v>181</v>
      </c>
      <c r="E106">
        <v>2960.3847681042384</v>
      </c>
      <c r="F106" t="s">
        <v>180</v>
      </c>
      <c r="G106">
        <v>9.0296547828892191</v>
      </c>
    </row>
    <row r="107" spans="3:9">
      <c r="C107" t="s">
        <v>188</v>
      </c>
      <c r="D107" t="s">
        <v>189</v>
      </c>
      <c r="E107">
        <v>2970.7878900676219</v>
      </c>
      <c r="F107" t="s">
        <v>188</v>
      </c>
    </row>
    <row r="108" spans="3:9">
      <c r="C108" t="s">
        <v>411</v>
      </c>
      <c r="D108" t="s">
        <v>412</v>
      </c>
      <c r="E108">
        <v>2977.6668077485879</v>
      </c>
      <c r="F108" t="s">
        <v>411</v>
      </c>
      <c r="G108">
        <v>0.69389765688331739</v>
      </c>
      <c r="H108">
        <f>AVERAGE(G88:G108)</f>
        <v>4.7520877333942337</v>
      </c>
      <c r="I108">
        <f>STDEV(G88:G108)</f>
        <v>3.0548337941975268</v>
      </c>
    </row>
    <row r="109" spans="3:9">
      <c r="C109" t="s">
        <v>240</v>
      </c>
      <c r="D109" t="s">
        <v>241</v>
      </c>
      <c r="E109">
        <v>3019.8192305191324</v>
      </c>
      <c r="F109" t="s">
        <v>240</v>
      </c>
      <c r="G109">
        <v>9.1040526255348109</v>
      </c>
    </row>
    <row r="110" spans="3:9">
      <c r="C110" t="s">
        <v>108</v>
      </c>
      <c r="D110" t="s">
        <v>109</v>
      </c>
      <c r="E110">
        <v>3107.1435949714087</v>
      </c>
      <c r="F110" t="s">
        <v>108</v>
      </c>
      <c r="G110">
        <v>1.3632622328194264</v>
      </c>
    </row>
    <row r="111" spans="3:9">
      <c r="C111" t="s">
        <v>345</v>
      </c>
      <c r="D111" t="s">
        <v>346</v>
      </c>
      <c r="E111">
        <v>3178.3278989720493</v>
      </c>
      <c r="F111" t="s">
        <v>345</v>
      </c>
      <c r="G111">
        <v>3.9674385364057345</v>
      </c>
    </row>
    <row r="112" spans="3:9">
      <c r="C112" t="s">
        <v>377</v>
      </c>
      <c r="D112" t="s">
        <v>378</v>
      </c>
      <c r="E112">
        <v>3304.0328600111802</v>
      </c>
      <c r="F112" t="s">
        <v>377</v>
      </c>
      <c r="G112">
        <v>0.71161133551717559</v>
      </c>
    </row>
    <row r="113" spans="3:9">
      <c r="C113" t="s">
        <v>347</v>
      </c>
      <c r="D113" t="s">
        <v>348</v>
      </c>
      <c r="E113">
        <v>3323.2486372261887</v>
      </c>
      <c r="F113" t="s">
        <v>347</v>
      </c>
      <c r="G113">
        <v>2.0649308621512668</v>
      </c>
    </row>
    <row r="114" spans="3:9">
      <c r="C114" t="s">
        <v>194</v>
      </c>
      <c r="D114" t="s">
        <v>195</v>
      </c>
      <c r="E114">
        <v>3570.4368119394035</v>
      </c>
      <c r="F114" t="s">
        <v>194</v>
      </c>
      <c r="G114">
        <v>1.2075315987174347</v>
      </c>
    </row>
    <row r="115" spans="3:9">
      <c r="C115" t="s">
        <v>136</v>
      </c>
      <c r="D115" t="s">
        <v>137</v>
      </c>
      <c r="E115">
        <v>3842.571170262529</v>
      </c>
      <c r="F115" t="s">
        <v>136</v>
      </c>
      <c r="G115">
        <v>1.5998883811048166</v>
      </c>
    </row>
    <row r="116" spans="3:9">
      <c r="C116" t="s">
        <v>146</v>
      </c>
      <c r="D116" t="s">
        <v>147</v>
      </c>
      <c r="E116">
        <v>3867.6223601076663</v>
      </c>
      <c r="F116" t="s">
        <v>146</v>
      </c>
      <c r="G116">
        <v>0.78995293394195976</v>
      </c>
    </row>
    <row r="117" spans="3:9">
      <c r="C117" t="s">
        <v>24</v>
      </c>
      <c r="D117" t="s">
        <v>25</v>
      </c>
      <c r="E117">
        <v>3917.8474828628291</v>
      </c>
      <c r="F117" t="s">
        <v>24</v>
      </c>
      <c r="G117">
        <v>1.4333834219970383</v>
      </c>
    </row>
    <row r="118" spans="3:9">
      <c r="C118" t="s">
        <v>106</v>
      </c>
      <c r="D118" t="s">
        <v>107</v>
      </c>
      <c r="E118">
        <v>3989.9233156608466</v>
      </c>
      <c r="F118" t="s">
        <v>106</v>
      </c>
      <c r="G118">
        <v>2.6956496763278217</v>
      </c>
    </row>
    <row r="119" spans="3:9">
      <c r="C119" t="s">
        <v>279</v>
      </c>
      <c r="D119" t="s">
        <v>280</v>
      </c>
      <c r="E119">
        <v>4391.5600729384751</v>
      </c>
      <c r="F119" t="s">
        <v>279</v>
      </c>
    </row>
    <row r="120" spans="3:9">
      <c r="C120" t="s">
        <v>275</v>
      </c>
      <c r="D120" t="s">
        <v>276</v>
      </c>
      <c r="E120">
        <v>4605.4204628874095</v>
      </c>
      <c r="F120" t="s">
        <v>275</v>
      </c>
      <c r="G120">
        <v>1.9201205316208028</v>
      </c>
    </row>
    <row r="121" spans="3:9">
      <c r="C121" t="s">
        <v>126</v>
      </c>
      <c r="D121" t="s">
        <v>127</v>
      </c>
      <c r="E121">
        <v>4623.2791121679338</v>
      </c>
      <c r="F121" t="s">
        <v>126</v>
      </c>
      <c r="G121">
        <v>3.5035071053666864</v>
      </c>
    </row>
    <row r="122" spans="3:9">
      <c r="C122" t="s">
        <v>198</v>
      </c>
      <c r="D122" t="s">
        <v>199</v>
      </c>
      <c r="E122">
        <v>4786.6703061735134</v>
      </c>
      <c r="F122" t="s">
        <v>198</v>
      </c>
      <c r="G122">
        <v>4.9298994174558457</v>
      </c>
    </row>
    <row r="123" spans="3:9">
      <c r="C123" t="s">
        <v>341</v>
      </c>
      <c r="D123" t="s">
        <v>342</v>
      </c>
      <c r="E123">
        <v>4833.4450790696774</v>
      </c>
      <c r="F123" t="s">
        <v>341</v>
      </c>
      <c r="G123">
        <v>3.4468484002518E-2</v>
      </c>
      <c r="H123">
        <f>AVERAGE(G109:G123)</f>
        <v>2.5232640816402383</v>
      </c>
      <c r="I123">
        <f>STDEV(G109:G123)</f>
        <v>2.3262140179049218</v>
      </c>
    </row>
    <row r="124" spans="3:9">
      <c r="C124" t="s">
        <v>399</v>
      </c>
      <c r="D124" t="s">
        <v>400</v>
      </c>
      <c r="E124">
        <v>5011.6192705160684</v>
      </c>
      <c r="F124" t="s">
        <v>399</v>
      </c>
    </row>
    <row r="125" spans="3:9">
      <c r="C125" t="s">
        <v>38</v>
      </c>
      <c r="D125" t="s">
        <v>39</v>
      </c>
      <c r="E125">
        <v>5038.9842738193784</v>
      </c>
      <c r="F125" t="s">
        <v>38</v>
      </c>
      <c r="G125">
        <v>0.79163333798274393</v>
      </c>
    </row>
    <row r="126" spans="3:9">
      <c r="C126" t="s">
        <v>321</v>
      </c>
      <c r="D126" t="s">
        <v>322</v>
      </c>
      <c r="E126">
        <v>5093.0647792983291</v>
      </c>
      <c r="F126" t="s">
        <v>321</v>
      </c>
      <c r="G126">
        <v>4.0257127279840823</v>
      </c>
    </row>
    <row r="127" spans="3:9">
      <c r="C127" t="s">
        <v>375</v>
      </c>
      <c r="D127" t="s">
        <v>376</v>
      </c>
      <c r="E127">
        <v>5131.5370986916241</v>
      </c>
      <c r="F127" t="s">
        <v>375</v>
      </c>
      <c r="G127">
        <v>1.3868572847956282</v>
      </c>
    </row>
    <row r="128" spans="3:9">
      <c r="C128" t="s">
        <v>206</v>
      </c>
      <c r="D128" t="s">
        <v>207</v>
      </c>
      <c r="E128">
        <v>5253.4715431915729</v>
      </c>
      <c r="F128" t="s">
        <v>206</v>
      </c>
      <c r="G128">
        <v>2.3355056915539842</v>
      </c>
    </row>
    <row r="129" spans="3:9">
      <c r="C129" t="s">
        <v>22</v>
      </c>
      <c r="D129" t="s">
        <v>23</v>
      </c>
      <c r="E129">
        <v>5586.3379773627194</v>
      </c>
      <c r="F129" t="s">
        <v>22</v>
      </c>
      <c r="G129">
        <v>2.4811148507909881</v>
      </c>
    </row>
    <row r="130" spans="3:9">
      <c r="C130" t="s">
        <v>134</v>
      </c>
      <c r="D130" t="s">
        <v>135</v>
      </c>
      <c r="E130">
        <v>6074.7497872759777</v>
      </c>
      <c r="F130" t="s">
        <v>134</v>
      </c>
      <c r="G130">
        <v>2.9912790197641148</v>
      </c>
    </row>
    <row r="131" spans="3:9">
      <c r="C131" t="s">
        <v>291</v>
      </c>
      <c r="D131" t="s">
        <v>292</v>
      </c>
      <c r="E131">
        <v>6232.464155834582</v>
      </c>
      <c r="F131" t="s">
        <v>291</v>
      </c>
      <c r="G131">
        <v>1.2341490027011564</v>
      </c>
    </row>
    <row r="132" spans="3:9">
      <c r="C132" t="s">
        <v>331</v>
      </c>
      <c r="D132" t="s">
        <v>332</v>
      </c>
      <c r="E132">
        <v>6363.3933136962678</v>
      </c>
      <c r="F132" t="s">
        <v>331</v>
      </c>
      <c r="G132">
        <v>1.8534646910229398</v>
      </c>
    </row>
    <row r="133" spans="3:9">
      <c r="C133" t="s">
        <v>289</v>
      </c>
      <c r="D133" t="s">
        <v>290</v>
      </c>
      <c r="E133">
        <v>6438.7551989586627</v>
      </c>
      <c r="F133" t="s">
        <v>289</v>
      </c>
      <c r="G133">
        <v>1.578271108830092</v>
      </c>
    </row>
    <row r="134" spans="3:9">
      <c r="C134" t="s">
        <v>413</v>
      </c>
      <c r="D134" t="s">
        <v>414</v>
      </c>
      <c r="E134">
        <v>6914.3121846343874</v>
      </c>
      <c r="F134" t="s">
        <v>413</v>
      </c>
      <c r="G134">
        <v>1.4457889467560234</v>
      </c>
    </row>
    <row r="135" spans="3:9">
      <c r="C135" t="s">
        <v>70</v>
      </c>
      <c r="D135" t="s">
        <v>71</v>
      </c>
      <c r="E135">
        <v>7202.2273101570818</v>
      </c>
      <c r="F135" t="s">
        <v>70</v>
      </c>
    </row>
    <row r="136" spans="3:9">
      <c r="C136" t="s">
        <v>230</v>
      </c>
      <c r="D136" t="s">
        <v>231</v>
      </c>
      <c r="E136">
        <v>7310.3099234393403</v>
      </c>
      <c r="F136" t="s">
        <v>230</v>
      </c>
      <c r="G136">
        <v>0.29351159670308608</v>
      </c>
    </row>
    <row r="137" spans="3:9">
      <c r="C137" t="s">
        <v>56</v>
      </c>
      <c r="D137" t="s">
        <v>57</v>
      </c>
      <c r="E137">
        <v>7392.8685124386693</v>
      </c>
      <c r="F137" t="s">
        <v>56</v>
      </c>
      <c r="G137">
        <v>0.725777246412041</v>
      </c>
    </row>
    <row r="138" spans="3:9">
      <c r="C138" t="s">
        <v>409</v>
      </c>
      <c r="D138" t="s">
        <v>410</v>
      </c>
      <c r="E138">
        <v>7691.0137391927283</v>
      </c>
      <c r="F138" t="s">
        <v>409</v>
      </c>
      <c r="G138">
        <v>0.68271818605688095</v>
      </c>
    </row>
    <row r="139" spans="3:9">
      <c r="C139" t="s">
        <v>210</v>
      </c>
      <c r="D139" t="s">
        <v>211</v>
      </c>
      <c r="E139">
        <v>9757.4486829550351</v>
      </c>
      <c r="F139" t="s">
        <v>210</v>
      </c>
      <c r="G139">
        <v>0.32993305406274748</v>
      </c>
    </row>
    <row r="140" spans="3:9">
      <c r="C140" t="s">
        <v>30</v>
      </c>
      <c r="D140" t="s">
        <v>31</v>
      </c>
      <c r="E140">
        <v>10171.681017202116</v>
      </c>
      <c r="F140" t="s">
        <v>30</v>
      </c>
    </row>
    <row r="141" spans="3:9">
      <c r="C141" t="s">
        <v>102</v>
      </c>
      <c r="D141" t="s">
        <v>103</v>
      </c>
      <c r="E141">
        <v>11800.977753507301</v>
      </c>
      <c r="F141" t="s">
        <v>102</v>
      </c>
    </row>
    <row r="142" spans="3:9">
      <c r="C142" t="s">
        <v>393</v>
      </c>
      <c r="D142" t="s">
        <v>394</v>
      </c>
      <c r="E142">
        <v>14537.570462232241</v>
      </c>
      <c r="F142" t="s">
        <v>393</v>
      </c>
      <c r="G142">
        <v>0.61559689017433072</v>
      </c>
    </row>
    <row r="143" spans="3:9">
      <c r="C143" t="s">
        <v>174</v>
      </c>
      <c r="D143" t="s">
        <v>175</v>
      </c>
      <c r="E143">
        <v>18177.252566684376</v>
      </c>
      <c r="F143" t="s">
        <v>174</v>
      </c>
      <c r="G143">
        <v>6.9084380362793709</v>
      </c>
    </row>
    <row r="144" spans="3:9">
      <c r="C144" t="s">
        <v>317</v>
      </c>
      <c r="D144" t="s">
        <v>318</v>
      </c>
      <c r="E144">
        <v>19120.344284077193</v>
      </c>
      <c r="F144" t="s">
        <v>317</v>
      </c>
      <c r="G144">
        <v>9.4575451478711006E-2</v>
      </c>
      <c r="H144">
        <f>AVERAGE(G124:G144)</f>
        <v>1.751431007255819</v>
      </c>
      <c r="I144">
        <f>STDEV(G124:G144)</f>
        <v>1.6957481729820867</v>
      </c>
    </row>
    <row r="145" spans="3:7">
      <c r="C145" t="s">
        <v>0</v>
      </c>
      <c r="D145" t="s">
        <v>1</v>
      </c>
      <c r="F145" t="s">
        <v>0</v>
      </c>
      <c r="G145">
        <v>23.891372138541943</v>
      </c>
    </row>
    <row r="146" spans="3:7">
      <c r="C146" t="s">
        <v>8</v>
      </c>
      <c r="D146" t="s">
        <v>9</v>
      </c>
      <c r="F146" t="s">
        <v>8</v>
      </c>
    </row>
    <row r="147" spans="3:7">
      <c r="C147" t="s">
        <v>10</v>
      </c>
      <c r="D147" t="s">
        <v>11</v>
      </c>
      <c r="F147" t="s">
        <v>10</v>
      </c>
      <c r="G147">
        <v>0.52388755624026906</v>
      </c>
    </row>
    <row r="148" spans="3:7">
      <c r="C148" t="s">
        <v>14</v>
      </c>
      <c r="D148" t="s">
        <v>15</v>
      </c>
      <c r="F148" t="s">
        <v>14</v>
      </c>
      <c r="G148">
        <v>2.2837342736160138</v>
      </c>
    </row>
    <row r="149" spans="3:7">
      <c r="C149" t="s">
        <v>20</v>
      </c>
      <c r="D149" t="s">
        <v>21</v>
      </c>
      <c r="F149" t="s">
        <v>20</v>
      </c>
    </row>
    <row r="150" spans="3:7">
      <c r="C150" t="s">
        <v>28</v>
      </c>
      <c r="D150" t="s">
        <v>29</v>
      </c>
      <c r="F150" t="s">
        <v>28</v>
      </c>
      <c r="G150">
        <v>1.9022896114983294</v>
      </c>
    </row>
    <row r="151" spans="3:7">
      <c r="C151" t="s">
        <v>34</v>
      </c>
      <c r="D151" t="s">
        <v>35</v>
      </c>
      <c r="F151" t="s">
        <v>34</v>
      </c>
    </row>
    <row r="152" spans="3:7">
      <c r="C152" t="s">
        <v>40</v>
      </c>
      <c r="D152" t="s">
        <v>41</v>
      </c>
      <c r="F152" t="s">
        <v>40</v>
      </c>
      <c r="G152">
        <v>15.336521682304493</v>
      </c>
    </row>
    <row r="153" spans="3:7">
      <c r="C153" t="s">
        <v>44</v>
      </c>
      <c r="D153" t="s">
        <v>45</v>
      </c>
      <c r="F153" t="s">
        <v>44</v>
      </c>
    </row>
    <row r="154" spans="3:7">
      <c r="C154" t="s">
        <v>46</v>
      </c>
      <c r="D154" t="s">
        <v>47</v>
      </c>
      <c r="F154" t="s">
        <v>46</v>
      </c>
      <c r="G154">
        <v>16.98987815744421</v>
      </c>
    </row>
    <row r="155" spans="3:7">
      <c r="C155" t="s">
        <v>60</v>
      </c>
      <c r="D155" t="s">
        <v>61</v>
      </c>
      <c r="F155" t="s">
        <v>60</v>
      </c>
      <c r="G155">
        <v>34.768144933985212</v>
      </c>
    </row>
    <row r="156" spans="3:7">
      <c r="C156" t="s">
        <v>62</v>
      </c>
      <c r="D156" t="s">
        <v>63</v>
      </c>
      <c r="F156" t="s">
        <v>62</v>
      </c>
      <c r="G156">
        <v>39.827369657788935</v>
      </c>
    </row>
    <row r="157" spans="3:7">
      <c r="C157" t="s">
        <v>64</v>
      </c>
      <c r="D157" t="s">
        <v>65</v>
      </c>
      <c r="F157" t="s">
        <v>64</v>
      </c>
      <c r="G157">
        <v>8.4622853508433451</v>
      </c>
    </row>
    <row r="158" spans="3:7">
      <c r="C158" t="s">
        <v>72</v>
      </c>
      <c r="D158" t="s">
        <v>73</v>
      </c>
      <c r="F158" t="s">
        <v>72</v>
      </c>
      <c r="G158">
        <v>3.987785030479277</v>
      </c>
    </row>
    <row r="159" spans="3:7">
      <c r="C159" t="s">
        <v>74</v>
      </c>
      <c r="D159" t="s">
        <v>75</v>
      </c>
      <c r="F159" t="s">
        <v>74</v>
      </c>
    </row>
    <row r="160" spans="3:7">
      <c r="C160" t="s">
        <v>76</v>
      </c>
      <c r="D160" t="s">
        <v>77</v>
      </c>
      <c r="F160" t="s">
        <v>76</v>
      </c>
      <c r="G160">
        <v>58.20129489805317</v>
      </c>
    </row>
    <row r="161" spans="3:7">
      <c r="C161" t="s">
        <v>78</v>
      </c>
      <c r="D161" t="s">
        <v>79</v>
      </c>
      <c r="F161" t="s">
        <v>78</v>
      </c>
      <c r="G161">
        <v>51.916837114093461</v>
      </c>
    </row>
    <row r="162" spans="3:7">
      <c r="C162" t="s">
        <v>80</v>
      </c>
      <c r="D162" t="s">
        <v>81</v>
      </c>
      <c r="F162" t="s">
        <v>80</v>
      </c>
    </row>
    <row r="163" spans="3:7">
      <c r="C163" t="s">
        <v>88</v>
      </c>
      <c r="D163" t="s">
        <v>89</v>
      </c>
      <c r="F163" t="s">
        <v>88</v>
      </c>
      <c r="G163">
        <v>37.079277802811824</v>
      </c>
    </row>
    <row r="164" spans="3:7">
      <c r="C164" t="s">
        <v>110</v>
      </c>
      <c r="D164" t="s">
        <v>111</v>
      </c>
      <c r="F164" t="s">
        <v>110</v>
      </c>
    </row>
    <row r="165" spans="3:7">
      <c r="C165" t="s">
        <v>112</v>
      </c>
      <c r="D165" t="s">
        <v>113</v>
      </c>
      <c r="F165" t="s">
        <v>112</v>
      </c>
      <c r="G165">
        <v>16.267807430057054</v>
      </c>
    </row>
    <row r="166" spans="3:7">
      <c r="C166" t="s">
        <v>122</v>
      </c>
      <c r="D166" t="s">
        <v>123</v>
      </c>
      <c r="F166" t="s">
        <v>122</v>
      </c>
    </row>
    <row r="167" spans="3:7">
      <c r="C167" t="s">
        <v>130</v>
      </c>
      <c r="D167" t="s">
        <v>131</v>
      </c>
      <c r="F167" t="s">
        <v>130</v>
      </c>
    </row>
    <row r="168" spans="3:7">
      <c r="C168" t="s">
        <v>132</v>
      </c>
      <c r="D168" t="s">
        <v>133</v>
      </c>
      <c r="F168" t="s">
        <v>132</v>
      </c>
      <c r="G168">
        <v>12.116459627329194</v>
      </c>
    </row>
    <row r="169" spans="3:7">
      <c r="C169" t="s">
        <v>138</v>
      </c>
      <c r="D169" t="s">
        <v>139</v>
      </c>
      <c r="F169" t="s">
        <v>138</v>
      </c>
    </row>
    <row r="170" spans="3:7">
      <c r="C170" t="s">
        <v>142</v>
      </c>
      <c r="D170" t="s">
        <v>143</v>
      </c>
      <c r="F170" t="s">
        <v>142</v>
      </c>
      <c r="G170">
        <v>23.637678313634297</v>
      </c>
    </row>
    <row r="171" spans="3:7">
      <c r="C171" t="s">
        <v>152</v>
      </c>
      <c r="D171" t="s">
        <v>153</v>
      </c>
      <c r="F171" t="s">
        <v>152</v>
      </c>
    </row>
    <row r="172" spans="3:7">
      <c r="C172" t="s">
        <v>154</v>
      </c>
      <c r="D172" t="s">
        <v>155</v>
      </c>
      <c r="F172" t="s">
        <v>154</v>
      </c>
      <c r="G172">
        <v>5.5578189599202412</v>
      </c>
    </row>
    <row r="173" spans="3:7">
      <c r="C173" t="s">
        <v>156</v>
      </c>
      <c r="D173" t="s">
        <v>157</v>
      </c>
      <c r="F173" t="s">
        <v>156</v>
      </c>
    </row>
    <row r="174" spans="3:7">
      <c r="C174" t="s">
        <v>160</v>
      </c>
      <c r="D174" t="s">
        <v>161</v>
      </c>
      <c r="F174" t="s">
        <v>160</v>
      </c>
      <c r="G174">
        <v>20.237356539389946</v>
      </c>
    </row>
    <row r="175" spans="3:7">
      <c r="C175" t="s">
        <v>162</v>
      </c>
      <c r="D175" t="s">
        <v>163</v>
      </c>
      <c r="F175" t="s">
        <v>162</v>
      </c>
      <c r="G175">
        <v>43.678605612258593</v>
      </c>
    </row>
    <row r="176" spans="3:7">
      <c r="C176" t="s">
        <v>164</v>
      </c>
      <c r="D176" t="s">
        <v>165</v>
      </c>
      <c r="F176" t="s">
        <v>164</v>
      </c>
      <c r="G176">
        <v>18.896112595547685</v>
      </c>
    </row>
    <row r="177" spans="3:7">
      <c r="C177" t="s">
        <v>186</v>
      </c>
      <c r="D177" t="s">
        <v>187</v>
      </c>
      <c r="F177" t="s">
        <v>186</v>
      </c>
    </row>
    <row r="178" spans="3:7">
      <c r="C178" t="s">
        <v>202</v>
      </c>
      <c r="D178" t="s">
        <v>203</v>
      </c>
      <c r="F178" t="s">
        <v>202</v>
      </c>
      <c r="G178">
        <v>25.595238095238095</v>
      </c>
    </row>
    <row r="179" spans="3:7">
      <c r="C179" t="s">
        <v>214</v>
      </c>
      <c r="D179" t="s">
        <v>215</v>
      </c>
      <c r="F179" t="s">
        <v>214</v>
      </c>
      <c r="G179">
        <v>26.378036550867584</v>
      </c>
    </row>
    <row r="180" spans="3:7">
      <c r="C180" t="s">
        <v>220</v>
      </c>
      <c r="D180" t="s">
        <v>221</v>
      </c>
      <c r="F180" t="s">
        <v>220</v>
      </c>
      <c r="G180">
        <v>8.0008455318924057</v>
      </c>
    </row>
    <row r="181" spans="3:7">
      <c r="C181" t="s">
        <v>222</v>
      </c>
      <c r="D181" t="s">
        <v>223</v>
      </c>
      <c r="F181" t="s">
        <v>222</v>
      </c>
    </row>
    <row r="182" spans="3:7">
      <c r="C182" t="s">
        <v>226</v>
      </c>
      <c r="D182" t="s">
        <v>227</v>
      </c>
      <c r="F182" t="s">
        <v>226</v>
      </c>
    </row>
    <row r="183" spans="3:7">
      <c r="C183" t="s">
        <v>232</v>
      </c>
      <c r="D183" t="s">
        <v>233</v>
      </c>
      <c r="F183" t="s">
        <v>232</v>
      </c>
    </row>
    <row r="184" spans="3:7">
      <c r="C184" t="s">
        <v>236</v>
      </c>
      <c r="D184" t="s">
        <v>237</v>
      </c>
      <c r="F184" t="s">
        <v>236</v>
      </c>
      <c r="G184">
        <v>26.420220103356517</v>
      </c>
    </row>
    <row r="185" spans="3:7">
      <c r="C185" t="s">
        <v>238</v>
      </c>
      <c r="D185" t="s">
        <v>239</v>
      </c>
      <c r="F185" t="s">
        <v>238</v>
      </c>
      <c r="G185">
        <v>33.195810123266725</v>
      </c>
    </row>
    <row r="186" spans="3:7">
      <c r="C186" t="s">
        <v>242</v>
      </c>
      <c r="D186" t="s">
        <v>243</v>
      </c>
      <c r="F186" t="s">
        <v>242</v>
      </c>
      <c r="G186">
        <v>3.8513404174982466</v>
      </c>
    </row>
    <row r="187" spans="3:7">
      <c r="C187" t="s">
        <v>244</v>
      </c>
      <c r="D187" t="s">
        <v>245</v>
      </c>
      <c r="F187" t="s">
        <v>244</v>
      </c>
      <c r="G187">
        <v>38.356350258042667</v>
      </c>
    </row>
    <row r="188" spans="3:7">
      <c r="C188" t="s">
        <v>248</v>
      </c>
      <c r="D188" t="s">
        <v>249</v>
      </c>
      <c r="F188" t="s">
        <v>248</v>
      </c>
      <c r="G188">
        <v>22.072834758898498</v>
      </c>
    </row>
    <row r="189" spans="3:7">
      <c r="C189" t="s">
        <v>250</v>
      </c>
      <c r="D189" t="s">
        <v>251</v>
      </c>
      <c r="F189" t="s">
        <v>250</v>
      </c>
      <c r="G189">
        <v>20.456113529202106</v>
      </c>
    </row>
    <row r="190" spans="3:7">
      <c r="C190" t="s">
        <v>259</v>
      </c>
      <c r="D190" t="s">
        <v>260</v>
      </c>
      <c r="F190" t="s">
        <v>259</v>
      </c>
    </row>
    <row r="191" spans="3:7">
      <c r="C191" t="s">
        <v>277</v>
      </c>
      <c r="D191" t="s">
        <v>278</v>
      </c>
      <c r="F191" t="s">
        <v>277</v>
      </c>
    </row>
    <row r="192" spans="3:7">
      <c r="C192" t="s">
        <v>287</v>
      </c>
      <c r="D192" t="s">
        <v>288</v>
      </c>
      <c r="F192" t="s">
        <v>287</v>
      </c>
    </row>
    <row r="193" spans="3:7">
      <c r="C193" t="s">
        <v>293</v>
      </c>
      <c r="D193" t="s">
        <v>294</v>
      </c>
      <c r="F193" t="s">
        <v>293</v>
      </c>
      <c r="G193">
        <v>6.2910868784584739</v>
      </c>
    </row>
    <row r="194" spans="3:7">
      <c r="C194" t="s">
        <v>295</v>
      </c>
      <c r="D194" t="s">
        <v>296</v>
      </c>
      <c r="F194" t="s">
        <v>295</v>
      </c>
      <c r="G194">
        <v>15.729489306528318</v>
      </c>
    </row>
    <row r="195" spans="3:7">
      <c r="C195" t="s">
        <v>299</v>
      </c>
      <c r="D195" t="s">
        <v>300</v>
      </c>
      <c r="F195" t="s">
        <v>299</v>
      </c>
      <c r="G195">
        <v>4.4246838552822974</v>
      </c>
    </row>
    <row r="196" spans="3:7">
      <c r="C196" t="s">
        <v>303</v>
      </c>
      <c r="D196" t="s">
        <v>304</v>
      </c>
      <c r="F196" t="s">
        <v>303</v>
      </c>
    </row>
    <row r="197" spans="3:7">
      <c r="C197" t="s">
        <v>315</v>
      </c>
      <c r="D197" t="s">
        <v>316</v>
      </c>
      <c r="F197" t="s">
        <v>315</v>
      </c>
      <c r="G197">
        <v>0.81600356865072221</v>
      </c>
    </row>
    <row r="198" spans="3:7">
      <c r="C198" t="s">
        <v>323</v>
      </c>
      <c r="D198" t="s">
        <v>324</v>
      </c>
      <c r="F198" t="s">
        <v>323</v>
      </c>
      <c r="G198">
        <v>33.388157894736842</v>
      </c>
    </row>
    <row r="199" spans="3:7">
      <c r="C199" t="s">
        <v>325</v>
      </c>
      <c r="D199" t="s">
        <v>326</v>
      </c>
      <c r="F199" t="s">
        <v>325</v>
      </c>
    </row>
    <row r="200" spans="3:7">
      <c r="C200" t="s">
        <v>327</v>
      </c>
      <c r="D200" t="s">
        <v>328</v>
      </c>
      <c r="F200" t="s">
        <v>327</v>
      </c>
    </row>
    <row r="201" spans="3:7">
      <c r="C201" t="s">
        <v>329</v>
      </c>
      <c r="D201" t="s">
        <v>330</v>
      </c>
      <c r="F201" t="s">
        <v>329</v>
      </c>
      <c r="G201">
        <v>22.695430301952239</v>
      </c>
    </row>
    <row r="202" spans="3:7">
      <c r="C202" t="s">
        <v>337</v>
      </c>
      <c r="D202" t="s">
        <v>338</v>
      </c>
      <c r="F202" t="s">
        <v>337</v>
      </c>
      <c r="G202">
        <v>2.5105461164655369</v>
      </c>
    </row>
    <row r="203" spans="3:7">
      <c r="C203" t="s">
        <v>339</v>
      </c>
      <c r="D203" t="s">
        <v>340</v>
      </c>
      <c r="F203" t="s">
        <v>339</v>
      </c>
      <c r="G203">
        <v>50.59500876142895</v>
      </c>
    </row>
    <row r="204" spans="3:7">
      <c r="C204" t="s">
        <v>343</v>
      </c>
      <c r="D204" t="s">
        <v>344</v>
      </c>
      <c r="F204" t="s">
        <v>343</v>
      </c>
    </row>
    <row r="205" spans="3:7">
      <c r="C205" t="s">
        <v>349</v>
      </c>
      <c r="D205" t="s">
        <v>350</v>
      </c>
      <c r="F205" t="s">
        <v>349</v>
      </c>
    </row>
    <row r="206" spans="3:7">
      <c r="C206" t="s">
        <v>351</v>
      </c>
      <c r="D206" t="s">
        <v>352</v>
      </c>
      <c r="F206" t="s">
        <v>351</v>
      </c>
    </row>
    <row r="207" spans="3:7">
      <c r="C207" t="s">
        <v>361</v>
      </c>
      <c r="D207" t="s">
        <v>362</v>
      </c>
      <c r="F207" t="s">
        <v>361</v>
      </c>
      <c r="G207">
        <v>1.6316575696028612</v>
      </c>
    </row>
    <row r="208" spans="3:7">
      <c r="C208" t="s">
        <v>363</v>
      </c>
      <c r="D208" t="s">
        <v>364</v>
      </c>
      <c r="F208" t="s">
        <v>363</v>
      </c>
      <c r="G208">
        <v>3.1784711260297338</v>
      </c>
    </row>
    <row r="209" spans="3:7">
      <c r="C209" t="s">
        <v>365</v>
      </c>
      <c r="D209" t="s">
        <v>366</v>
      </c>
      <c r="F209" t="s">
        <v>365</v>
      </c>
    </row>
    <row r="210" spans="3:7">
      <c r="C210" t="s">
        <v>367</v>
      </c>
      <c r="D210" t="s">
        <v>368</v>
      </c>
      <c r="F210" t="s">
        <v>367</v>
      </c>
      <c r="G210">
        <v>7.5592229547766312</v>
      </c>
    </row>
    <row r="211" spans="3:7">
      <c r="C211" t="s">
        <v>371</v>
      </c>
      <c r="D211" t="s">
        <v>372</v>
      </c>
      <c r="F211" t="s">
        <v>371</v>
      </c>
      <c r="G211">
        <v>7.0095313741064338</v>
      </c>
    </row>
    <row r="212" spans="3:7">
      <c r="C212" t="s">
        <v>373</v>
      </c>
      <c r="D212" t="s">
        <v>374</v>
      </c>
      <c r="F212" t="s">
        <v>373</v>
      </c>
      <c r="G212">
        <v>6.3106907524232998</v>
      </c>
    </row>
    <row r="213" spans="3:7">
      <c r="C213" t="s">
        <v>387</v>
      </c>
      <c r="D213" t="s">
        <v>388</v>
      </c>
      <c r="F213" t="s">
        <v>387</v>
      </c>
      <c r="G213">
        <v>19.184290030211482</v>
      </c>
    </row>
    <row r="214" spans="3:7">
      <c r="C214" t="s">
        <v>391</v>
      </c>
      <c r="D214" t="s">
        <v>392</v>
      </c>
      <c r="F214" t="s">
        <v>391</v>
      </c>
      <c r="G214">
        <v>20.662608119755756</v>
      </c>
    </row>
    <row r="215" spans="3:7">
      <c r="C215" t="s">
        <v>401</v>
      </c>
      <c r="D215" t="s">
        <v>402</v>
      </c>
      <c r="F215" t="s">
        <v>401</v>
      </c>
    </row>
    <row r="216" spans="3:7">
      <c r="C216" t="s">
        <v>403</v>
      </c>
      <c r="D216" t="s">
        <v>404</v>
      </c>
      <c r="F216" t="s">
        <v>403</v>
      </c>
      <c r="G216">
        <v>22.162963280598831</v>
      </c>
    </row>
    <row r="217" spans="3:7">
      <c r="C217" t="s">
        <v>405</v>
      </c>
      <c r="D217" t="s">
        <v>406</v>
      </c>
      <c r="F217" t="s">
        <v>405</v>
      </c>
      <c r="G217">
        <v>27.207423568152457</v>
      </c>
    </row>
    <row r="218" spans="3:7">
      <c r="C218" t="s">
        <v>419</v>
      </c>
      <c r="D218" t="s">
        <v>420</v>
      </c>
      <c r="F218" t="s">
        <v>419</v>
      </c>
      <c r="G218">
        <v>27.977139819245085</v>
      </c>
    </row>
    <row r="219" spans="3:7">
      <c r="C219" t="s">
        <v>425</v>
      </c>
      <c r="D219" t="s">
        <v>426</v>
      </c>
      <c r="F219" t="s">
        <v>425</v>
      </c>
    </row>
    <row r="220" spans="3:7">
      <c r="C220" t="s">
        <v>427</v>
      </c>
      <c r="D220" t="s">
        <v>428</v>
      </c>
      <c r="F220" t="s">
        <v>427</v>
      </c>
      <c r="G220">
        <v>4.8305163880847886</v>
      </c>
    </row>
  </sheetData>
  <sortState ref="C5:G220">
    <sortCondition ref="E5:E22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C3:O220"/>
  <sheetViews>
    <sheetView topLeftCell="C4" workbookViewId="0">
      <selection activeCell="O8" sqref="O8"/>
    </sheetView>
  </sheetViews>
  <sheetFormatPr defaultRowHeight="15"/>
  <sheetData>
    <row r="3" spans="3:15">
      <c r="C3" t="s">
        <v>2</v>
      </c>
      <c r="F3" t="s">
        <v>439</v>
      </c>
    </row>
    <row r="4" spans="3:15">
      <c r="C4" t="s">
        <v>3</v>
      </c>
      <c r="F4" t="s">
        <v>440</v>
      </c>
    </row>
    <row r="5" spans="3:15">
      <c r="C5" t="s">
        <v>355</v>
      </c>
      <c r="D5" t="s">
        <v>356</v>
      </c>
      <c r="E5">
        <v>59.120065724854868</v>
      </c>
      <c r="F5" t="s">
        <v>355</v>
      </c>
      <c r="G5">
        <v>58.7</v>
      </c>
      <c r="K5" t="s">
        <v>678</v>
      </c>
    </row>
    <row r="6" spans="3:15" ht="15.75" thickBot="1">
      <c r="C6" t="s">
        <v>283</v>
      </c>
      <c r="D6" t="s">
        <v>284</v>
      </c>
      <c r="E6">
        <v>152.47180612437708</v>
      </c>
      <c r="F6" t="s">
        <v>283</v>
      </c>
      <c r="G6">
        <v>58.2</v>
      </c>
    </row>
    <row r="7" spans="3:15">
      <c r="C7" t="s">
        <v>124</v>
      </c>
      <c r="D7" t="s">
        <v>125</v>
      </c>
      <c r="E7">
        <v>163.87394315142922</v>
      </c>
      <c r="F7" t="s">
        <v>124</v>
      </c>
      <c r="G7">
        <v>57.8</v>
      </c>
      <c r="K7" s="5"/>
      <c r="L7" s="6" t="s">
        <v>692</v>
      </c>
      <c r="M7" s="6" t="s">
        <v>693</v>
      </c>
      <c r="N7" s="6" t="s">
        <v>442</v>
      </c>
      <c r="O7" s="6" t="s">
        <v>695</v>
      </c>
    </row>
    <row r="8" spans="3:15">
      <c r="C8" t="s">
        <v>32</v>
      </c>
      <c r="D8" t="s">
        <v>33</v>
      </c>
      <c r="E8">
        <v>215.51671949968832</v>
      </c>
      <c r="F8" t="s">
        <v>32</v>
      </c>
      <c r="G8">
        <v>86.9</v>
      </c>
      <c r="K8" s="3" t="s">
        <v>681</v>
      </c>
      <c r="L8" s="3">
        <v>72.652380952380938</v>
      </c>
      <c r="M8" s="3">
        <v>86.463333333333338</v>
      </c>
      <c r="N8" s="3">
        <v>95.459259259259269</v>
      </c>
      <c r="O8" s="3">
        <v>98.7269230769231</v>
      </c>
    </row>
    <row r="9" spans="3:15">
      <c r="C9" t="s">
        <v>333</v>
      </c>
      <c r="D9" t="s">
        <v>334</v>
      </c>
      <c r="E9">
        <v>261.00416980725959</v>
      </c>
      <c r="F9" t="s">
        <v>333</v>
      </c>
      <c r="G9">
        <v>78.5</v>
      </c>
      <c r="K9" s="3" t="s">
        <v>682</v>
      </c>
      <c r="L9" s="3">
        <v>220.04961904762166</v>
      </c>
      <c r="M9" s="3">
        <v>154.58654022988651</v>
      </c>
      <c r="N9" s="3">
        <v>58.540199430199351</v>
      </c>
      <c r="O9" s="3">
        <v>4.3573001508222093</v>
      </c>
    </row>
    <row r="10" spans="3:15">
      <c r="C10" t="s">
        <v>90</v>
      </c>
      <c r="D10" t="s">
        <v>91</v>
      </c>
      <c r="E10">
        <v>292.26432573072481</v>
      </c>
      <c r="F10" t="s">
        <v>90</v>
      </c>
      <c r="G10">
        <v>52.4</v>
      </c>
      <c r="K10" s="3" t="s">
        <v>683</v>
      </c>
      <c r="L10" s="3">
        <v>21</v>
      </c>
      <c r="M10" s="3">
        <v>30</v>
      </c>
      <c r="N10" s="3">
        <v>27</v>
      </c>
      <c r="O10" s="3">
        <v>52</v>
      </c>
    </row>
    <row r="11" spans="3:15">
      <c r="C11" t="s">
        <v>381</v>
      </c>
      <c r="D11" t="s">
        <v>382</v>
      </c>
      <c r="E11">
        <v>302.73090353498208</v>
      </c>
      <c r="F11" t="s">
        <v>381</v>
      </c>
      <c r="G11">
        <v>73.8</v>
      </c>
      <c r="K11" s="3" t="s">
        <v>684</v>
      </c>
      <c r="M11" s="3">
        <v>0</v>
      </c>
      <c r="O11" s="3">
        <v>0</v>
      </c>
    </row>
    <row r="12" spans="3:15">
      <c r="C12" t="s">
        <v>269</v>
      </c>
      <c r="D12" t="s">
        <v>270</v>
      </c>
      <c r="E12">
        <v>312.75604864269053</v>
      </c>
      <c r="F12" t="s">
        <v>269</v>
      </c>
      <c r="G12">
        <v>80.599999999999994</v>
      </c>
      <c r="K12" s="3" t="s">
        <v>685</v>
      </c>
      <c r="M12" s="3">
        <v>38</v>
      </c>
      <c r="O12" s="3">
        <v>28</v>
      </c>
    </row>
    <row r="13" spans="3:15">
      <c r="C13" t="s">
        <v>429</v>
      </c>
      <c r="D13" t="s">
        <v>430</v>
      </c>
      <c r="E13">
        <v>323.71866811769155</v>
      </c>
      <c r="F13" t="s">
        <v>429</v>
      </c>
      <c r="K13" s="3" t="s">
        <v>686</v>
      </c>
      <c r="M13" s="3">
        <v>-3.4932057164530552</v>
      </c>
      <c r="O13" s="3">
        <v>-2.1774992785977512</v>
      </c>
    </row>
    <row r="14" spans="3:15">
      <c r="C14" t="s">
        <v>68</v>
      </c>
      <c r="D14" t="s">
        <v>69</v>
      </c>
      <c r="E14">
        <v>330.71293960884361</v>
      </c>
      <c r="F14" t="s">
        <v>68</v>
      </c>
      <c r="G14">
        <v>75.599999999999994</v>
      </c>
      <c r="K14" s="3" t="s">
        <v>687</v>
      </c>
      <c r="M14" s="3">
        <v>6.1421271249787303E-4</v>
      </c>
      <c r="O14" s="3">
        <v>1.9013647358559361E-2</v>
      </c>
    </row>
    <row r="15" spans="3:15">
      <c r="C15" t="s">
        <v>148</v>
      </c>
      <c r="D15" t="s">
        <v>149</v>
      </c>
      <c r="E15">
        <v>343.61277172002053</v>
      </c>
      <c r="F15" t="s">
        <v>148</v>
      </c>
      <c r="G15">
        <v>88.7</v>
      </c>
      <c r="K15" s="3" t="s">
        <v>688</v>
      </c>
      <c r="M15" s="3">
        <v>1.6859544606360437</v>
      </c>
      <c r="O15" s="3">
        <v>1.7011309076118102</v>
      </c>
    </row>
    <row r="16" spans="3:15">
      <c r="C16" t="s">
        <v>273</v>
      </c>
      <c r="D16" t="s">
        <v>274</v>
      </c>
      <c r="E16">
        <v>369.67914582014623</v>
      </c>
      <c r="F16" t="s">
        <v>273</v>
      </c>
      <c r="G16">
        <v>91.6</v>
      </c>
      <c r="K16" s="3" t="s">
        <v>689</v>
      </c>
      <c r="M16" s="3">
        <v>1.2284254249957461E-3</v>
      </c>
      <c r="O16" s="3">
        <v>3.8027294717118722E-2</v>
      </c>
    </row>
    <row r="17" spans="3:15" ht="15.75" thickBot="1">
      <c r="C17" t="s">
        <v>369</v>
      </c>
      <c r="D17" t="s">
        <v>370</v>
      </c>
      <c r="E17">
        <v>374.77368288978602</v>
      </c>
      <c r="F17" t="s">
        <v>369</v>
      </c>
      <c r="K17" s="4" t="s">
        <v>690</v>
      </c>
      <c r="M17" s="4">
        <v>2.0243941467155704</v>
      </c>
      <c r="O17" s="4">
        <v>2.0484071146628864</v>
      </c>
    </row>
    <row r="18" spans="3:15">
      <c r="C18" t="s">
        <v>166</v>
      </c>
      <c r="D18" t="s">
        <v>167</v>
      </c>
      <c r="E18">
        <v>393.15915093197373</v>
      </c>
      <c r="F18" t="s">
        <v>166</v>
      </c>
      <c r="G18">
        <v>57.7</v>
      </c>
      <c r="L18" t="str">
        <f>L7</f>
        <v>&lt;500</v>
      </c>
      <c r="M18" t="str">
        <f t="shared" ref="M18:O18" si="0">M7</f>
        <v>500-1000</v>
      </c>
      <c r="N18" t="str">
        <f t="shared" si="0"/>
        <v>1000-2000</v>
      </c>
      <c r="O18" t="str">
        <f t="shared" si="0"/>
        <v>&gt;2000</v>
      </c>
    </row>
    <row r="19" spans="3:15">
      <c r="C19" t="s">
        <v>42</v>
      </c>
      <c r="D19" t="s">
        <v>43</v>
      </c>
      <c r="E19">
        <v>393.38381466334027</v>
      </c>
      <c r="F19" t="s">
        <v>42</v>
      </c>
      <c r="G19">
        <v>77.900000000000006</v>
      </c>
      <c r="L19">
        <f>L8</f>
        <v>72.652380952380938</v>
      </c>
      <c r="M19">
        <f t="shared" ref="M19:O19" si="1">M8</f>
        <v>86.463333333333338</v>
      </c>
      <c r="N19">
        <f t="shared" si="1"/>
        <v>95.459259259259269</v>
      </c>
      <c r="O19">
        <f t="shared" si="1"/>
        <v>98.7269230769231</v>
      </c>
    </row>
    <row r="20" spans="3:15">
      <c r="C20" t="s">
        <v>66</v>
      </c>
      <c r="D20" t="s">
        <v>67</v>
      </c>
      <c r="E20">
        <v>396.17373378525963</v>
      </c>
      <c r="F20" t="s">
        <v>66</v>
      </c>
      <c r="G20">
        <v>75.5</v>
      </c>
      <c r="L20">
        <f>L9^0.5</f>
        <v>14.834069537642787</v>
      </c>
      <c r="M20">
        <f t="shared" ref="M20:O20" si="2">M9^0.5</f>
        <v>12.433283565892259</v>
      </c>
      <c r="N20">
        <f t="shared" si="2"/>
        <v>7.6511567380494405</v>
      </c>
      <c r="O20">
        <f t="shared" si="2"/>
        <v>2.0874147050411929</v>
      </c>
    </row>
    <row r="21" spans="3:15">
      <c r="C21" t="s">
        <v>267</v>
      </c>
      <c r="D21" t="s">
        <v>268</v>
      </c>
      <c r="E21">
        <v>407.37241368366409</v>
      </c>
      <c r="F21" t="s">
        <v>267</v>
      </c>
      <c r="G21">
        <v>51.1</v>
      </c>
    </row>
    <row r="22" spans="3:15">
      <c r="C22" t="s">
        <v>309</v>
      </c>
      <c r="D22" t="s">
        <v>310</v>
      </c>
      <c r="E22">
        <v>457.13196522318628</v>
      </c>
      <c r="F22" t="s">
        <v>309</v>
      </c>
      <c r="G22">
        <v>91.8</v>
      </c>
    </row>
    <row r="23" spans="3:15">
      <c r="C23" t="s">
        <v>389</v>
      </c>
      <c r="D23" t="s">
        <v>390</v>
      </c>
      <c r="E23">
        <v>462.57280746989449</v>
      </c>
      <c r="F23" t="s">
        <v>389</v>
      </c>
      <c r="G23">
        <v>63.1</v>
      </c>
    </row>
    <row r="24" spans="3:15">
      <c r="C24" t="s">
        <v>383</v>
      </c>
      <c r="D24" t="s">
        <v>384</v>
      </c>
      <c r="E24">
        <v>469.73362140750442</v>
      </c>
      <c r="F24" t="s">
        <v>383</v>
      </c>
      <c r="G24">
        <v>55.6</v>
      </c>
    </row>
    <row r="25" spans="3:15">
      <c r="C25" t="s">
        <v>297</v>
      </c>
      <c r="D25" t="s">
        <v>298</v>
      </c>
      <c r="E25">
        <v>474.86080643692344</v>
      </c>
      <c r="F25" t="s">
        <v>297</v>
      </c>
      <c r="G25">
        <v>91.4</v>
      </c>
    </row>
    <row r="26" spans="3:15">
      <c r="C26" t="s">
        <v>359</v>
      </c>
      <c r="D26" t="s">
        <v>360</v>
      </c>
      <c r="E26">
        <v>487.52053063802902</v>
      </c>
      <c r="F26" t="s">
        <v>359</v>
      </c>
      <c r="G26">
        <v>95.6</v>
      </c>
    </row>
    <row r="27" spans="3:15">
      <c r="C27" t="s">
        <v>200</v>
      </c>
      <c r="D27" t="s">
        <v>201</v>
      </c>
      <c r="E27">
        <v>491.74534863013497</v>
      </c>
      <c r="F27" t="s">
        <v>200</v>
      </c>
      <c r="G27">
        <v>63.2</v>
      </c>
      <c r="H27">
        <f>AVERAGE(G5:G27)</f>
        <v>72.652380952380938</v>
      </c>
      <c r="I27">
        <f>STDEV(G5:G27)</f>
        <v>14.834069537642787</v>
      </c>
    </row>
    <row r="28" spans="3:15">
      <c r="C28" t="s">
        <v>128</v>
      </c>
      <c r="D28" t="s">
        <v>129</v>
      </c>
      <c r="E28">
        <v>506.97529972332222</v>
      </c>
      <c r="F28" t="s">
        <v>128</v>
      </c>
      <c r="G28">
        <v>57.3</v>
      </c>
    </row>
    <row r="29" spans="3:15">
      <c r="C29" t="s">
        <v>92</v>
      </c>
      <c r="D29" t="s">
        <v>93</v>
      </c>
      <c r="E29">
        <v>555.78797606190165</v>
      </c>
      <c r="F29" t="s">
        <v>92</v>
      </c>
      <c r="G29">
        <v>76.5</v>
      </c>
    </row>
    <row r="30" spans="3:15">
      <c r="C30" t="s">
        <v>265</v>
      </c>
      <c r="D30" t="s">
        <v>266</v>
      </c>
      <c r="E30">
        <v>564.38956800060851</v>
      </c>
      <c r="F30" t="s">
        <v>265</v>
      </c>
      <c r="G30">
        <v>85.4</v>
      </c>
    </row>
    <row r="31" spans="3:15">
      <c r="C31" t="s">
        <v>204</v>
      </c>
      <c r="D31" t="s">
        <v>205</v>
      </c>
      <c r="E31">
        <v>580.56106464950483</v>
      </c>
      <c r="F31" t="s">
        <v>204</v>
      </c>
      <c r="G31">
        <v>99.7</v>
      </c>
    </row>
    <row r="32" spans="3:15">
      <c r="C32" t="s">
        <v>379</v>
      </c>
      <c r="D32" t="s">
        <v>380</v>
      </c>
      <c r="E32">
        <v>592.49410780417929</v>
      </c>
      <c r="F32" t="s">
        <v>379</v>
      </c>
      <c r="G32">
        <v>90.1</v>
      </c>
    </row>
    <row r="33" spans="3:7">
      <c r="C33" t="s">
        <v>281</v>
      </c>
      <c r="D33" t="s">
        <v>282</v>
      </c>
      <c r="E33">
        <v>593.66820695345803</v>
      </c>
      <c r="F33" t="s">
        <v>281</v>
      </c>
      <c r="G33">
        <v>87</v>
      </c>
    </row>
    <row r="34" spans="3:7">
      <c r="C34" t="s">
        <v>96</v>
      </c>
      <c r="D34" t="s">
        <v>97</v>
      </c>
      <c r="E34">
        <v>605.28611644634827</v>
      </c>
      <c r="F34" t="s">
        <v>96</v>
      </c>
      <c r="G34">
        <v>81.900000000000006</v>
      </c>
    </row>
    <row r="35" spans="3:7">
      <c r="C35" t="s">
        <v>176</v>
      </c>
      <c r="D35" t="s">
        <v>177</v>
      </c>
      <c r="E35">
        <v>606.05381587854367</v>
      </c>
      <c r="F35" t="s">
        <v>176</v>
      </c>
      <c r="G35">
        <v>94.1</v>
      </c>
    </row>
    <row r="36" spans="3:7">
      <c r="C36" t="s">
        <v>431</v>
      </c>
      <c r="D36" t="s">
        <v>432</v>
      </c>
      <c r="E36">
        <v>631.45924796698637</v>
      </c>
      <c r="F36" t="s">
        <v>431</v>
      </c>
      <c r="G36">
        <v>65.400000000000006</v>
      </c>
    </row>
    <row r="37" spans="3:7">
      <c r="C37" t="s">
        <v>12</v>
      </c>
      <c r="D37" t="s">
        <v>13</v>
      </c>
      <c r="E37">
        <v>654.90548059932269</v>
      </c>
      <c r="F37" t="s">
        <v>12</v>
      </c>
      <c r="G37">
        <v>49</v>
      </c>
    </row>
    <row r="38" spans="3:7">
      <c r="C38" t="s">
        <v>168</v>
      </c>
      <c r="D38" t="s">
        <v>169</v>
      </c>
      <c r="E38">
        <v>662.43558622759747</v>
      </c>
      <c r="F38" t="s">
        <v>168</v>
      </c>
      <c r="G38">
        <v>91.2</v>
      </c>
    </row>
    <row r="39" spans="3:7">
      <c r="C39" t="s">
        <v>423</v>
      </c>
      <c r="D39" t="s">
        <v>424</v>
      </c>
      <c r="E39">
        <v>667.64646639074408</v>
      </c>
      <c r="F39" t="s">
        <v>423</v>
      </c>
      <c r="G39">
        <v>97.6</v>
      </c>
    </row>
    <row r="40" spans="3:7">
      <c r="C40" t="s">
        <v>86</v>
      </c>
      <c r="D40" t="s">
        <v>87</v>
      </c>
      <c r="E40">
        <v>668.50412599810443</v>
      </c>
      <c r="F40" t="s">
        <v>86</v>
      </c>
      <c r="G40">
        <v>91.4</v>
      </c>
    </row>
    <row r="41" spans="3:7">
      <c r="C41" t="s">
        <v>212</v>
      </c>
      <c r="D41" t="s">
        <v>213</v>
      </c>
      <c r="E41">
        <v>690.40125183579266</v>
      </c>
      <c r="F41" t="s">
        <v>212</v>
      </c>
      <c r="G41">
        <v>90</v>
      </c>
    </row>
    <row r="42" spans="3:7">
      <c r="C42" t="s">
        <v>120</v>
      </c>
      <c r="D42" t="s">
        <v>121</v>
      </c>
      <c r="E42">
        <v>693.4434919348322</v>
      </c>
      <c r="F42" t="s">
        <v>120</v>
      </c>
      <c r="G42">
        <v>93.8</v>
      </c>
    </row>
    <row r="43" spans="3:7">
      <c r="C43" t="s">
        <v>307</v>
      </c>
      <c r="D43" t="s">
        <v>308</v>
      </c>
      <c r="E43">
        <v>708.33065465624748</v>
      </c>
      <c r="F43" t="s">
        <v>307</v>
      </c>
      <c r="G43">
        <v>86.7</v>
      </c>
    </row>
    <row r="44" spans="3:7">
      <c r="C44" t="s">
        <v>114</v>
      </c>
      <c r="D44" t="s">
        <v>115</v>
      </c>
      <c r="E44">
        <v>731.31316255516754</v>
      </c>
      <c r="F44" t="s">
        <v>114</v>
      </c>
      <c r="G44">
        <v>84.7</v>
      </c>
    </row>
    <row r="45" spans="3:7">
      <c r="C45" t="s">
        <v>271</v>
      </c>
      <c r="D45" t="s">
        <v>272</v>
      </c>
      <c r="E45">
        <v>742.3471996836264</v>
      </c>
      <c r="F45" t="s">
        <v>271</v>
      </c>
      <c r="G45">
        <v>91</v>
      </c>
    </row>
    <row r="46" spans="3:7">
      <c r="C46" t="s">
        <v>433</v>
      </c>
      <c r="D46" t="s">
        <v>434</v>
      </c>
      <c r="E46">
        <v>757.53781088209143</v>
      </c>
      <c r="F46" t="s">
        <v>433</v>
      </c>
      <c r="G46">
        <v>76.900000000000006</v>
      </c>
    </row>
    <row r="47" spans="3:7">
      <c r="C47" t="s">
        <v>305</v>
      </c>
      <c r="D47" t="s">
        <v>306</v>
      </c>
      <c r="E47">
        <v>764.13747749846152</v>
      </c>
      <c r="F47" t="s">
        <v>305</v>
      </c>
      <c r="G47">
        <v>98</v>
      </c>
    </row>
    <row r="48" spans="3:7">
      <c r="C48" t="s">
        <v>158</v>
      </c>
      <c r="D48" t="s">
        <v>159</v>
      </c>
      <c r="E48">
        <v>767.64743502766237</v>
      </c>
      <c r="F48" t="s">
        <v>158</v>
      </c>
      <c r="G48">
        <v>92.8</v>
      </c>
    </row>
    <row r="49" spans="3:9">
      <c r="C49" t="s">
        <v>285</v>
      </c>
      <c r="D49" t="s">
        <v>286</v>
      </c>
      <c r="E49">
        <v>773.02116903559636</v>
      </c>
      <c r="F49" t="s">
        <v>285</v>
      </c>
      <c r="G49">
        <v>68.5</v>
      </c>
    </row>
    <row r="50" spans="3:9">
      <c r="C50" t="s">
        <v>48</v>
      </c>
      <c r="D50" t="s">
        <v>49</v>
      </c>
      <c r="E50">
        <v>785.51703852650564</v>
      </c>
      <c r="F50" t="s">
        <v>48</v>
      </c>
      <c r="G50">
        <v>90</v>
      </c>
    </row>
    <row r="51" spans="3:9">
      <c r="C51" t="s">
        <v>4</v>
      </c>
      <c r="D51" t="s">
        <v>5</v>
      </c>
      <c r="E51">
        <v>800.37144081900601</v>
      </c>
      <c r="F51" t="s">
        <v>4</v>
      </c>
      <c r="G51">
        <v>95.1</v>
      </c>
    </row>
    <row r="52" spans="3:9">
      <c r="C52" t="s">
        <v>178</v>
      </c>
      <c r="D52" t="s">
        <v>179</v>
      </c>
      <c r="E52">
        <v>850.24891880899429</v>
      </c>
      <c r="F52" t="s">
        <v>178</v>
      </c>
      <c r="G52">
        <v>87.4</v>
      </c>
    </row>
    <row r="53" spans="3:9">
      <c r="C53" t="s">
        <v>257</v>
      </c>
      <c r="D53" t="s">
        <v>258</v>
      </c>
      <c r="E53">
        <v>862.6581606186312</v>
      </c>
      <c r="F53" t="s">
        <v>257</v>
      </c>
      <c r="G53">
        <v>88.4</v>
      </c>
    </row>
    <row r="54" spans="3:9">
      <c r="C54" t="s">
        <v>118</v>
      </c>
      <c r="D54" t="s">
        <v>119</v>
      </c>
      <c r="E54">
        <v>884.9922333678777</v>
      </c>
      <c r="F54" t="s">
        <v>118</v>
      </c>
      <c r="G54">
        <v>99.4</v>
      </c>
    </row>
    <row r="55" spans="3:9">
      <c r="C55" t="s">
        <v>395</v>
      </c>
      <c r="D55" t="s">
        <v>396</v>
      </c>
      <c r="E55">
        <v>956.47719652780972</v>
      </c>
      <c r="F55" t="s">
        <v>395</v>
      </c>
      <c r="G55">
        <v>97.7</v>
      </c>
    </row>
    <row r="56" spans="3:9">
      <c r="C56" t="s">
        <v>18</v>
      </c>
      <c r="D56" t="s">
        <v>19</v>
      </c>
      <c r="E56">
        <v>969.30979028083755</v>
      </c>
      <c r="F56" t="s">
        <v>18</v>
      </c>
      <c r="G56">
        <v>100</v>
      </c>
    </row>
    <row r="57" spans="3:9">
      <c r="C57" t="s">
        <v>116</v>
      </c>
      <c r="D57" t="s">
        <v>117</v>
      </c>
      <c r="E57">
        <v>979.75476128692151</v>
      </c>
      <c r="F57" t="s">
        <v>116</v>
      </c>
      <c r="G57">
        <v>86.9</v>
      </c>
      <c r="H57">
        <f>AVERAGE(G27:G57)</f>
        <v>85.712903225806457</v>
      </c>
      <c r="I57">
        <f>STDEV(G27:G57)</f>
        <v>12.91863620086588</v>
      </c>
    </row>
    <row r="58" spans="3:9">
      <c r="C58" t="s">
        <v>94</v>
      </c>
      <c r="D58" t="s">
        <v>95</v>
      </c>
      <c r="E58">
        <v>1029.00349372869</v>
      </c>
      <c r="F58" t="s">
        <v>94</v>
      </c>
      <c r="G58">
        <v>97.8</v>
      </c>
    </row>
    <row r="59" spans="3:9">
      <c r="C59" t="s">
        <v>100</v>
      </c>
      <c r="D59" t="s">
        <v>101</v>
      </c>
      <c r="E59">
        <v>1030.8806904815444</v>
      </c>
      <c r="F59" t="s">
        <v>100</v>
      </c>
      <c r="G59">
        <v>94.9</v>
      </c>
    </row>
    <row r="60" spans="3:9">
      <c r="C60" t="s">
        <v>144</v>
      </c>
      <c r="D60" t="s">
        <v>145</v>
      </c>
      <c r="E60">
        <v>1032.1461864406781</v>
      </c>
      <c r="F60" t="s">
        <v>144</v>
      </c>
      <c r="G60">
        <v>100</v>
      </c>
    </row>
    <row r="61" spans="3:9">
      <c r="C61" t="s">
        <v>301</v>
      </c>
      <c r="D61" t="s">
        <v>302</v>
      </c>
      <c r="E61">
        <v>1057.4800896448812</v>
      </c>
      <c r="F61" t="s">
        <v>301</v>
      </c>
      <c r="G61">
        <v>94.7</v>
      </c>
    </row>
    <row r="62" spans="3:9">
      <c r="C62" t="s">
        <v>192</v>
      </c>
      <c r="D62" t="s">
        <v>193</v>
      </c>
      <c r="E62">
        <v>1083.6241913839219</v>
      </c>
      <c r="F62" t="s">
        <v>192</v>
      </c>
      <c r="G62">
        <v>93.8</v>
      </c>
    </row>
    <row r="63" spans="3:9">
      <c r="C63" t="s">
        <v>252</v>
      </c>
      <c r="D63" t="s">
        <v>253</v>
      </c>
      <c r="E63">
        <v>1094.725869640004</v>
      </c>
      <c r="F63" t="s">
        <v>252</v>
      </c>
      <c r="G63">
        <v>99.9</v>
      </c>
    </row>
    <row r="64" spans="3:9">
      <c r="C64" t="s">
        <v>52</v>
      </c>
      <c r="D64" t="s">
        <v>53</v>
      </c>
      <c r="E64">
        <v>1098.3588405291039</v>
      </c>
      <c r="F64" t="s">
        <v>52</v>
      </c>
      <c r="G64">
        <v>96.2</v>
      </c>
    </row>
    <row r="65" spans="3:7">
      <c r="C65" t="s">
        <v>196</v>
      </c>
      <c r="D65" t="s">
        <v>197</v>
      </c>
      <c r="E65">
        <v>1196.1924148606811</v>
      </c>
      <c r="F65" t="s">
        <v>196</v>
      </c>
      <c r="G65">
        <v>96.9</v>
      </c>
    </row>
    <row r="66" spans="3:7">
      <c r="C66" t="s">
        <v>6</v>
      </c>
      <c r="D66" t="s">
        <v>7</v>
      </c>
      <c r="E66">
        <v>1245.9921906210197</v>
      </c>
      <c r="F66" t="s">
        <v>6</v>
      </c>
      <c r="G66">
        <v>83.6</v>
      </c>
    </row>
    <row r="67" spans="3:7">
      <c r="C67" t="s">
        <v>208</v>
      </c>
      <c r="D67" t="s">
        <v>209</v>
      </c>
      <c r="E67">
        <v>1296.6959772115874</v>
      </c>
      <c r="F67" t="s">
        <v>208</v>
      </c>
    </row>
    <row r="68" spans="3:7">
      <c r="C68" t="s">
        <v>234</v>
      </c>
      <c r="D68" t="s">
        <v>235</v>
      </c>
      <c r="E68">
        <v>1349.4750169236536</v>
      </c>
      <c r="F68" t="s">
        <v>234</v>
      </c>
      <c r="G68">
        <v>99.4</v>
      </c>
    </row>
    <row r="69" spans="3:7">
      <c r="C69" t="s">
        <v>415</v>
      </c>
      <c r="D69" t="s">
        <v>416</v>
      </c>
      <c r="E69">
        <v>1350.5119911595439</v>
      </c>
      <c r="F69" t="s">
        <v>415</v>
      </c>
      <c r="G69">
        <v>99.7</v>
      </c>
    </row>
    <row r="70" spans="3:7">
      <c r="C70" t="s">
        <v>417</v>
      </c>
      <c r="D70" t="s">
        <v>418</v>
      </c>
      <c r="E70">
        <v>1419.4777669029734</v>
      </c>
      <c r="F70" t="s">
        <v>417</v>
      </c>
    </row>
    <row r="71" spans="3:7">
      <c r="C71" t="s">
        <v>140</v>
      </c>
      <c r="D71" t="s">
        <v>141</v>
      </c>
      <c r="E71">
        <v>1434.9135426342639</v>
      </c>
      <c r="F71" t="s">
        <v>140</v>
      </c>
      <c r="G71">
        <v>93.2</v>
      </c>
    </row>
    <row r="72" spans="3:7">
      <c r="C72" t="s">
        <v>54</v>
      </c>
      <c r="D72" t="s">
        <v>55</v>
      </c>
      <c r="E72">
        <v>1437.7959891652858</v>
      </c>
      <c r="F72" t="s">
        <v>54</v>
      </c>
      <c r="G72">
        <v>98.1</v>
      </c>
    </row>
    <row r="73" spans="3:7">
      <c r="C73" t="s">
        <v>26</v>
      </c>
      <c r="D73" t="s">
        <v>27</v>
      </c>
      <c r="E73">
        <v>1474.003432800587</v>
      </c>
      <c r="F73" t="s">
        <v>26</v>
      </c>
      <c r="G73">
        <v>87</v>
      </c>
    </row>
    <row r="74" spans="3:7">
      <c r="C74" t="s">
        <v>182</v>
      </c>
      <c r="D74" t="s">
        <v>183</v>
      </c>
      <c r="E74">
        <v>1480.7606023258074</v>
      </c>
      <c r="F74" t="s">
        <v>182</v>
      </c>
      <c r="G74">
        <v>86.6</v>
      </c>
    </row>
    <row r="75" spans="3:7">
      <c r="C75" t="s">
        <v>254</v>
      </c>
      <c r="D75" t="s">
        <v>255</v>
      </c>
      <c r="E75">
        <v>1545.7754526464819</v>
      </c>
      <c r="F75" t="s">
        <v>254</v>
      </c>
      <c r="G75">
        <v>96.1</v>
      </c>
    </row>
    <row r="76" spans="3:7">
      <c r="C76" t="s">
        <v>397</v>
      </c>
      <c r="D76" t="s">
        <v>398</v>
      </c>
      <c r="E76">
        <v>1552.9242008973658</v>
      </c>
      <c r="F76" t="s">
        <v>397</v>
      </c>
      <c r="G76">
        <v>100</v>
      </c>
    </row>
    <row r="77" spans="3:7">
      <c r="C77" t="s">
        <v>218</v>
      </c>
      <c r="D77" t="s">
        <v>219</v>
      </c>
      <c r="E77">
        <v>1573.3186927248132</v>
      </c>
      <c r="F77" t="s">
        <v>218</v>
      </c>
      <c r="G77">
        <v>99</v>
      </c>
    </row>
    <row r="78" spans="3:7">
      <c r="C78" t="s">
        <v>319</v>
      </c>
      <c r="D78" t="s">
        <v>320</v>
      </c>
      <c r="E78">
        <v>1592.1314944139706</v>
      </c>
      <c r="F78" t="s">
        <v>319</v>
      </c>
      <c r="G78">
        <v>100</v>
      </c>
    </row>
    <row r="79" spans="3:7">
      <c r="C79" t="s">
        <v>263</v>
      </c>
      <c r="D79" t="s">
        <v>264</v>
      </c>
      <c r="E79">
        <v>1651.2998082764682</v>
      </c>
      <c r="F79" t="s">
        <v>263</v>
      </c>
      <c r="G79">
        <v>99.7</v>
      </c>
    </row>
    <row r="80" spans="3:7">
      <c r="C80" t="s">
        <v>50</v>
      </c>
      <c r="D80" t="s">
        <v>51</v>
      </c>
      <c r="E80">
        <v>1687.9686928293806</v>
      </c>
      <c r="F80" t="s">
        <v>50</v>
      </c>
      <c r="G80">
        <v>99.9</v>
      </c>
    </row>
    <row r="81" spans="3:9">
      <c r="C81" t="s">
        <v>104</v>
      </c>
      <c r="D81" t="s">
        <v>105</v>
      </c>
      <c r="E81">
        <v>1691.1028930006692</v>
      </c>
      <c r="F81" t="s">
        <v>104</v>
      </c>
      <c r="G81">
        <v>100</v>
      </c>
    </row>
    <row r="82" spans="3:9">
      <c r="C82" t="s">
        <v>246</v>
      </c>
      <c r="D82" t="s">
        <v>247</v>
      </c>
      <c r="E82">
        <v>1734.5963616093575</v>
      </c>
      <c r="F82" t="s">
        <v>246</v>
      </c>
      <c r="G82">
        <v>100</v>
      </c>
    </row>
    <row r="83" spans="3:9">
      <c r="C83" t="s">
        <v>98</v>
      </c>
      <c r="D83" t="s">
        <v>99</v>
      </c>
      <c r="E83">
        <v>1813.9311871708671</v>
      </c>
      <c r="F83" t="s">
        <v>98</v>
      </c>
      <c r="G83">
        <v>99.6</v>
      </c>
    </row>
    <row r="84" spans="3:9">
      <c r="C84" t="s">
        <v>261</v>
      </c>
      <c r="D84" t="s">
        <v>262</v>
      </c>
      <c r="E84">
        <v>1826.4568718098305</v>
      </c>
      <c r="F84" t="s">
        <v>261</v>
      </c>
      <c r="G84">
        <v>64.400000000000006</v>
      </c>
    </row>
    <row r="85" spans="3:9">
      <c r="C85" t="s">
        <v>16</v>
      </c>
      <c r="D85" t="s">
        <v>17</v>
      </c>
      <c r="E85">
        <v>1894.6178719302022</v>
      </c>
      <c r="F85" t="s">
        <v>16</v>
      </c>
      <c r="G85">
        <v>99.1</v>
      </c>
    </row>
    <row r="86" spans="3:9">
      <c r="C86" t="s">
        <v>170</v>
      </c>
      <c r="D86" t="s">
        <v>171</v>
      </c>
      <c r="E86">
        <v>1938.3607652173914</v>
      </c>
      <c r="F86" t="s">
        <v>170</v>
      </c>
    </row>
    <row r="87" spans="3:9">
      <c r="C87" t="s">
        <v>385</v>
      </c>
      <c r="D87" t="s">
        <v>386</v>
      </c>
      <c r="E87">
        <v>1987.5759031440432</v>
      </c>
      <c r="F87" t="s">
        <v>385</v>
      </c>
      <c r="G87">
        <v>97.8</v>
      </c>
      <c r="H87">
        <f>AVERAGE(G58:G87)</f>
        <v>95.459259259259269</v>
      </c>
      <c r="I87">
        <f>STDEV(G58:G87)</f>
        <v>7.6511567380494405</v>
      </c>
    </row>
    <row r="88" spans="3:9">
      <c r="C88" t="s">
        <v>335</v>
      </c>
      <c r="D88" t="s">
        <v>336</v>
      </c>
      <c r="E88">
        <v>2078.4901785729239</v>
      </c>
      <c r="F88" t="s">
        <v>335</v>
      </c>
      <c r="G88">
        <v>99.2</v>
      </c>
    </row>
    <row r="89" spans="3:9">
      <c r="C89" t="s">
        <v>313</v>
      </c>
      <c r="D89" t="s">
        <v>314</v>
      </c>
      <c r="E89">
        <v>2082.8102296052662</v>
      </c>
      <c r="F89" t="s">
        <v>313</v>
      </c>
      <c r="G89">
        <v>100</v>
      </c>
    </row>
    <row r="90" spans="3:9">
      <c r="C90" t="s">
        <v>150</v>
      </c>
      <c r="D90" t="s">
        <v>151</v>
      </c>
      <c r="E90">
        <v>2134.1043961671144</v>
      </c>
      <c r="F90" t="s">
        <v>150</v>
      </c>
      <c r="G90">
        <v>100</v>
      </c>
    </row>
    <row r="91" spans="3:9">
      <c r="C91" t="s">
        <v>216</v>
      </c>
      <c r="D91" t="s">
        <v>217</v>
      </c>
      <c r="E91">
        <v>2159.237561281238</v>
      </c>
      <c r="F91" t="s">
        <v>216</v>
      </c>
      <c r="G91">
        <v>99.3</v>
      </c>
    </row>
    <row r="92" spans="3:9">
      <c r="C92" t="s">
        <v>82</v>
      </c>
      <c r="D92" t="s">
        <v>83</v>
      </c>
      <c r="E92">
        <v>2201.1756142653385</v>
      </c>
      <c r="F92" t="s">
        <v>82</v>
      </c>
      <c r="G92">
        <v>99</v>
      </c>
    </row>
    <row r="93" spans="3:9">
      <c r="C93" t="s">
        <v>84</v>
      </c>
      <c r="D93" t="s">
        <v>85</v>
      </c>
      <c r="E93">
        <v>2226.2698706331316</v>
      </c>
      <c r="F93" t="s">
        <v>84</v>
      </c>
      <c r="G93">
        <v>95.5</v>
      </c>
    </row>
    <row r="94" spans="3:9">
      <c r="C94" t="s">
        <v>421</v>
      </c>
      <c r="D94" t="s">
        <v>422</v>
      </c>
      <c r="E94">
        <v>2271.1875345673452</v>
      </c>
      <c r="F94" t="s">
        <v>421</v>
      </c>
      <c r="G94">
        <v>93.1</v>
      </c>
    </row>
    <row r="95" spans="3:9">
      <c r="C95" t="s">
        <v>172</v>
      </c>
      <c r="D95" t="s">
        <v>173</v>
      </c>
      <c r="E95">
        <v>2280.3851216435892</v>
      </c>
      <c r="F95" t="s">
        <v>172</v>
      </c>
      <c r="G95">
        <v>100</v>
      </c>
    </row>
    <row r="96" spans="3:9">
      <c r="C96" t="s">
        <v>58</v>
      </c>
      <c r="D96" t="s">
        <v>59</v>
      </c>
      <c r="E96">
        <v>2327.4365237164175</v>
      </c>
      <c r="F96" t="s">
        <v>58</v>
      </c>
      <c r="G96">
        <v>99.4</v>
      </c>
    </row>
    <row r="97" spans="3:7">
      <c r="C97" t="s">
        <v>228</v>
      </c>
      <c r="D97" t="s">
        <v>229</v>
      </c>
      <c r="E97">
        <v>2356.6450022297818</v>
      </c>
      <c r="F97" t="s">
        <v>228</v>
      </c>
      <c r="G97">
        <v>96.6</v>
      </c>
    </row>
    <row r="98" spans="3:7">
      <c r="C98" t="s">
        <v>357</v>
      </c>
      <c r="D98" t="s">
        <v>358</v>
      </c>
      <c r="E98">
        <v>2503.7941941068484</v>
      </c>
      <c r="F98" t="s">
        <v>357</v>
      </c>
      <c r="G98">
        <v>100</v>
      </c>
    </row>
    <row r="99" spans="3:7">
      <c r="C99" t="s">
        <v>407</v>
      </c>
      <c r="D99" t="s">
        <v>408</v>
      </c>
      <c r="E99">
        <v>2553.1674492631282</v>
      </c>
      <c r="F99" t="s">
        <v>407</v>
      </c>
      <c r="G99">
        <v>96.2</v>
      </c>
    </row>
    <row r="100" spans="3:7">
      <c r="C100" t="s">
        <v>311</v>
      </c>
      <c r="D100" t="s">
        <v>312</v>
      </c>
      <c r="E100">
        <v>2565.4083117763112</v>
      </c>
      <c r="F100" t="s">
        <v>311</v>
      </c>
      <c r="G100">
        <v>98.3</v>
      </c>
    </row>
    <row r="101" spans="3:7">
      <c r="C101" t="s">
        <v>190</v>
      </c>
      <c r="D101" t="s">
        <v>191</v>
      </c>
      <c r="E101">
        <v>2579.4766765080717</v>
      </c>
      <c r="F101" t="s">
        <v>190</v>
      </c>
      <c r="G101">
        <v>100</v>
      </c>
    </row>
    <row r="102" spans="3:7">
      <c r="C102" t="s">
        <v>353</v>
      </c>
      <c r="D102" t="s">
        <v>354</v>
      </c>
      <c r="E102">
        <v>2657.5851493364344</v>
      </c>
      <c r="F102" t="s">
        <v>353</v>
      </c>
      <c r="G102">
        <v>93.2</v>
      </c>
    </row>
    <row r="103" spans="3:7">
      <c r="C103" t="s">
        <v>224</v>
      </c>
      <c r="D103" t="s">
        <v>225</v>
      </c>
      <c r="E103">
        <v>2711.3003905051196</v>
      </c>
      <c r="F103" t="s">
        <v>224</v>
      </c>
    </row>
    <row r="104" spans="3:7">
      <c r="C104" t="s">
        <v>184</v>
      </c>
      <c r="D104" t="s">
        <v>185</v>
      </c>
      <c r="E104">
        <v>2840.1968208209391</v>
      </c>
      <c r="F104" t="s">
        <v>184</v>
      </c>
      <c r="G104">
        <v>97.9</v>
      </c>
    </row>
    <row r="105" spans="3:7">
      <c r="C105" t="s">
        <v>36</v>
      </c>
      <c r="D105" t="s">
        <v>37</v>
      </c>
      <c r="E105">
        <v>2881.5064441157824</v>
      </c>
      <c r="F105" t="s">
        <v>36</v>
      </c>
      <c r="G105">
        <v>99.7</v>
      </c>
    </row>
    <row r="106" spans="3:7">
      <c r="C106" t="s">
        <v>180</v>
      </c>
      <c r="D106" t="s">
        <v>181</v>
      </c>
      <c r="E106">
        <v>2960.3847681042384</v>
      </c>
      <c r="F106" t="s">
        <v>180</v>
      </c>
      <c r="G106">
        <v>96.2</v>
      </c>
    </row>
    <row r="107" spans="3:7">
      <c r="C107" t="s">
        <v>188</v>
      </c>
      <c r="D107" t="s">
        <v>189</v>
      </c>
      <c r="E107">
        <v>2970.7878900676219</v>
      </c>
      <c r="F107" t="s">
        <v>188</v>
      </c>
      <c r="G107">
        <v>100</v>
      </c>
    </row>
    <row r="108" spans="3:7">
      <c r="C108" t="s">
        <v>411</v>
      </c>
      <c r="D108" t="s">
        <v>412</v>
      </c>
      <c r="E108">
        <v>2977.6668077485879</v>
      </c>
      <c r="F108" t="s">
        <v>411</v>
      </c>
      <c r="G108">
        <v>100</v>
      </c>
    </row>
    <row r="109" spans="3:7">
      <c r="C109" t="s">
        <v>240</v>
      </c>
      <c r="D109" t="s">
        <v>241</v>
      </c>
      <c r="E109">
        <v>3019.8192305191324</v>
      </c>
      <c r="F109" t="s">
        <v>240</v>
      </c>
      <c r="G109">
        <v>98.2</v>
      </c>
    </row>
    <row r="110" spans="3:7">
      <c r="C110" t="s">
        <v>108</v>
      </c>
      <c r="D110" t="s">
        <v>109</v>
      </c>
      <c r="E110">
        <v>3107.1435949714087</v>
      </c>
      <c r="F110" t="s">
        <v>108</v>
      </c>
      <c r="G110">
        <v>100</v>
      </c>
    </row>
    <row r="111" spans="3:7">
      <c r="C111" t="s">
        <v>345</v>
      </c>
      <c r="D111" t="s">
        <v>346</v>
      </c>
      <c r="E111">
        <v>3178.3278989720493</v>
      </c>
      <c r="F111" t="s">
        <v>345</v>
      </c>
      <c r="G111">
        <v>100</v>
      </c>
    </row>
    <row r="112" spans="3:7">
      <c r="C112" t="s">
        <v>377</v>
      </c>
      <c r="D112" t="s">
        <v>378</v>
      </c>
      <c r="E112">
        <v>3304.0328600111802</v>
      </c>
      <c r="F112" t="s">
        <v>377</v>
      </c>
      <c r="G112">
        <v>100</v>
      </c>
    </row>
    <row r="113" spans="3:9">
      <c r="C113" t="s">
        <v>347</v>
      </c>
      <c r="D113" t="s">
        <v>348</v>
      </c>
      <c r="E113">
        <v>3323.2486372261887</v>
      </c>
      <c r="F113" t="s">
        <v>347</v>
      </c>
      <c r="G113">
        <v>99.5</v>
      </c>
    </row>
    <row r="114" spans="3:9">
      <c r="C114" t="s">
        <v>194</v>
      </c>
      <c r="D114" t="s">
        <v>195</v>
      </c>
      <c r="E114">
        <v>3570.4368119394035</v>
      </c>
      <c r="F114" t="s">
        <v>194</v>
      </c>
      <c r="G114">
        <v>100</v>
      </c>
    </row>
    <row r="115" spans="3:9">
      <c r="C115" t="s">
        <v>136</v>
      </c>
      <c r="D115" t="s">
        <v>137</v>
      </c>
      <c r="E115">
        <v>3842.571170262529</v>
      </c>
      <c r="F115" t="s">
        <v>136</v>
      </c>
      <c r="G115">
        <v>100</v>
      </c>
    </row>
    <row r="116" spans="3:9">
      <c r="C116" t="s">
        <v>146</v>
      </c>
      <c r="D116" t="s">
        <v>147</v>
      </c>
      <c r="E116">
        <v>3867.6223601076663</v>
      </c>
      <c r="F116" t="s">
        <v>146</v>
      </c>
      <c r="G116">
        <v>100</v>
      </c>
    </row>
    <row r="117" spans="3:9">
      <c r="C117" t="s">
        <v>24</v>
      </c>
      <c r="D117" t="s">
        <v>25</v>
      </c>
      <c r="E117">
        <v>3917.8474828628291</v>
      </c>
      <c r="F117" t="s">
        <v>24</v>
      </c>
      <c r="G117">
        <v>100</v>
      </c>
    </row>
    <row r="118" spans="3:9">
      <c r="C118" t="s">
        <v>106</v>
      </c>
      <c r="D118" t="s">
        <v>107</v>
      </c>
      <c r="E118">
        <v>3989.9233156608466</v>
      </c>
      <c r="F118" t="s">
        <v>106</v>
      </c>
      <c r="G118">
        <v>100</v>
      </c>
    </row>
    <row r="119" spans="3:9">
      <c r="C119" t="s">
        <v>279</v>
      </c>
      <c r="D119" t="s">
        <v>280</v>
      </c>
      <c r="E119">
        <v>4391.5600729384751</v>
      </c>
      <c r="F119" t="s">
        <v>279</v>
      </c>
      <c r="G119">
        <v>100</v>
      </c>
    </row>
    <row r="120" spans="3:9">
      <c r="C120" t="s">
        <v>275</v>
      </c>
      <c r="D120" t="s">
        <v>276</v>
      </c>
      <c r="E120">
        <v>4605.4204628874095</v>
      </c>
      <c r="F120" t="s">
        <v>275</v>
      </c>
      <c r="G120">
        <v>100</v>
      </c>
    </row>
    <row r="121" spans="3:9">
      <c r="C121" t="s">
        <v>126</v>
      </c>
      <c r="D121" t="s">
        <v>127</v>
      </c>
      <c r="E121">
        <v>4623.2791121679338</v>
      </c>
      <c r="F121" t="s">
        <v>126</v>
      </c>
      <c r="G121">
        <v>99.6</v>
      </c>
    </row>
    <row r="122" spans="3:9">
      <c r="C122" t="s">
        <v>198</v>
      </c>
      <c r="D122" t="s">
        <v>199</v>
      </c>
      <c r="E122">
        <v>4786.6703061735134</v>
      </c>
      <c r="F122" t="s">
        <v>198</v>
      </c>
      <c r="G122">
        <v>92.9</v>
      </c>
    </row>
    <row r="123" spans="3:9">
      <c r="C123" t="s">
        <v>341</v>
      </c>
      <c r="D123" t="s">
        <v>342</v>
      </c>
      <c r="E123">
        <v>4833.4450790696774</v>
      </c>
      <c r="F123" t="s">
        <v>341</v>
      </c>
      <c r="G123">
        <v>100</v>
      </c>
      <c r="H123">
        <f>AVERAGE(G88:G123)</f>
        <v>98.68</v>
      </c>
      <c r="I123">
        <f>STDEV(G88:G123)</f>
        <v>2.1522628310951641</v>
      </c>
    </row>
    <row r="124" spans="3:9">
      <c r="C124" t="s">
        <v>399</v>
      </c>
      <c r="D124" t="s">
        <v>400</v>
      </c>
      <c r="E124">
        <v>5011.6192705160684</v>
      </c>
      <c r="F124" t="s">
        <v>399</v>
      </c>
    </row>
    <row r="125" spans="3:9">
      <c r="C125" t="s">
        <v>38</v>
      </c>
      <c r="D125" t="s">
        <v>39</v>
      </c>
      <c r="E125">
        <v>5038.9842738193784</v>
      </c>
      <c r="F125" t="s">
        <v>38</v>
      </c>
      <c r="G125">
        <v>100</v>
      </c>
    </row>
    <row r="126" spans="3:9">
      <c r="C126" t="s">
        <v>321</v>
      </c>
      <c r="D126" t="s">
        <v>322</v>
      </c>
      <c r="E126">
        <v>5093.0647792983291</v>
      </c>
      <c r="F126" t="s">
        <v>321</v>
      </c>
      <c r="G126">
        <v>96.9</v>
      </c>
    </row>
    <row r="127" spans="3:9">
      <c r="C127" t="s">
        <v>375</v>
      </c>
      <c r="D127" t="s">
        <v>376</v>
      </c>
      <c r="E127">
        <v>5131.5370986916241</v>
      </c>
      <c r="F127" t="s">
        <v>375</v>
      </c>
      <c r="G127">
        <v>100</v>
      </c>
    </row>
    <row r="128" spans="3:9">
      <c r="C128" t="s">
        <v>206</v>
      </c>
      <c r="D128" t="s">
        <v>207</v>
      </c>
      <c r="E128">
        <v>5253.4715431915729</v>
      </c>
      <c r="F128" t="s">
        <v>206</v>
      </c>
    </row>
    <row r="129" spans="3:9">
      <c r="C129" t="s">
        <v>22</v>
      </c>
      <c r="D129" t="s">
        <v>23</v>
      </c>
      <c r="E129">
        <v>5586.3379773627194</v>
      </c>
      <c r="F129" t="s">
        <v>22</v>
      </c>
      <c r="G129">
        <v>100</v>
      </c>
    </row>
    <row r="130" spans="3:9">
      <c r="C130" t="s">
        <v>134</v>
      </c>
      <c r="D130" t="s">
        <v>135</v>
      </c>
      <c r="E130">
        <v>6074.7497872759777</v>
      </c>
      <c r="F130" t="s">
        <v>134</v>
      </c>
      <c r="G130">
        <v>100</v>
      </c>
    </row>
    <row r="131" spans="3:9">
      <c r="C131" t="s">
        <v>291</v>
      </c>
      <c r="D131" t="s">
        <v>292</v>
      </c>
      <c r="E131">
        <v>6232.464155834582</v>
      </c>
      <c r="F131" t="s">
        <v>291</v>
      </c>
      <c r="G131">
        <v>93.4</v>
      </c>
    </row>
    <row r="132" spans="3:9">
      <c r="C132" t="s">
        <v>331</v>
      </c>
      <c r="D132" t="s">
        <v>332</v>
      </c>
      <c r="E132">
        <v>6363.3933136962678</v>
      </c>
      <c r="F132" t="s">
        <v>331</v>
      </c>
      <c r="G132">
        <v>97</v>
      </c>
    </row>
    <row r="133" spans="3:9">
      <c r="C133" t="s">
        <v>289</v>
      </c>
      <c r="D133" t="s">
        <v>290</v>
      </c>
      <c r="E133">
        <v>6438.7551989586627</v>
      </c>
      <c r="F133" t="s">
        <v>289</v>
      </c>
      <c r="G133">
        <v>100</v>
      </c>
    </row>
    <row r="134" spans="3:9">
      <c r="C134" t="s">
        <v>413</v>
      </c>
      <c r="D134" t="s">
        <v>414</v>
      </c>
      <c r="E134">
        <v>6914.3121846343874</v>
      </c>
      <c r="F134" t="s">
        <v>413</v>
      </c>
      <c r="G134">
        <v>99.2</v>
      </c>
    </row>
    <row r="135" spans="3:9">
      <c r="C135" t="s">
        <v>70</v>
      </c>
      <c r="D135" t="s">
        <v>71</v>
      </c>
      <c r="E135">
        <v>7202.2273101570818</v>
      </c>
      <c r="F135" t="s">
        <v>70</v>
      </c>
      <c r="G135">
        <v>99.8</v>
      </c>
    </row>
    <row r="136" spans="3:9">
      <c r="C136" t="s">
        <v>230</v>
      </c>
      <c r="D136" t="s">
        <v>231</v>
      </c>
      <c r="E136">
        <v>7310.3099234393403</v>
      </c>
      <c r="F136" t="s">
        <v>230</v>
      </c>
      <c r="G136">
        <v>100</v>
      </c>
    </row>
    <row r="137" spans="3:9">
      <c r="C137" t="s">
        <v>56</v>
      </c>
      <c r="D137" t="s">
        <v>57</v>
      </c>
      <c r="E137">
        <v>7392.8685124386693</v>
      </c>
      <c r="F137" t="s">
        <v>56</v>
      </c>
    </row>
    <row r="138" spans="3:9">
      <c r="C138" t="s">
        <v>409</v>
      </c>
      <c r="D138" t="s">
        <v>410</v>
      </c>
      <c r="E138">
        <v>7691.0137391927283</v>
      </c>
      <c r="F138" t="s">
        <v>409</v>
      </c>
      <c r="G138">
        <v>99.6</v>
      </c>
    </row>
    <row r="139" spans="3:9">
      <c r="C139" t="s">
        <v>210</v>
      </c>
      <c r="D139" t="s">
        <v>211</v>
      </c>
      <c r="E139">
        <v>9757.4486829550351</v>
      </c>
      <c r="F139" t="s">
        <v>210</v>
      </c>
      <c r="G139">
        <v>99</v>
      </c>
    </row>
    <row r="140" spans="3:9">
      <c r="C140" t="s">
        <v>30</v>
      </c>
      <c r="D140" t="s">
        <v>31</v>
      </c>
      <c r="E140">
        <v>10171.681017202116</v>
      </c>
      <c r="F140" t="s">
        <v>30</v>
      </c>
      <c r="G140">
        <v>100</v>
      </c>
    </row>
    <row r="141" spans="3:9">
      <c r="C141" t="s">
        <v>102</v>
      </c>
      <c r="D141" t="s">
        <v>103</v>
      </c>
      <c r="E141">
        <v>11800.977753507301</v>
      </c>
      <c r="F141" t="s">
        <v>102</v>
      </c>
    </row>
    <row r="142" spans="3:9">
      <c r="C142" t="s">
        <v>393</v>
      </c>
      <c r="D142" t="s">
        <v>394</v>
      </c>
      <c r="E142">
        <v>14537.570462232241</v>
      </c>
      <c r="F142" t="s">
        <v>393</v>
      </c>
      <c r="G142">
        <v>95.1</v>
      </c>
    </row>
    <row r="143" spans="3:9">
      <c r="C143" t="s">
        <v>174</v>
      </c>
      <c r="D143" t="s">
        <v>175</v>
      </c>
      <c r="E143">
        <v>18177.252566684376</v>
      </c>
      <c r="F143" t="s">
        <v>174</v>
      </c>
      <c r="G143">
        <v>100</v>
      </c>
    </row>
    <row r="144" spans="3:9">
      <c r="C144" t="s">
        <v>317</v>
      </c>
      <c r="D144" t="s">
        <v>318</v>
      </c>
      <c r="E144">
        <v>19120.344284077193</v>
      </c>
      <c r="F144" t="s">
        <v>317</v>
      </c>
      <c r="G144">
        <v>100</v>
      </c>
      <c r="H144">
        <f>AVERAGE(G109:G144)</f>
        <v>99.068749999999994</v>
      </c>
      <c r="I144">
        <f>STDEV(G109:G144)</f>
        <v>1.9204229204916854</v>
      </c>
    </row>
    <row r="145" spans="3:7">
      <c r="C145" t="s">
        <v>0</v>
      </c>
      <c r="D145" t="s">
        <v>1</v>
      </c>
      <c r="F145" t="s">
        <v>0</v>
      </c>
      <c r="G145">
        <v>55.3</v>
      </c>
    </row>
    <row r="146" spans="3:7">
      <c r="C146" t="s">
        <v>8</v>
      </c>
      <c r="D146" t="s">
        <v>9</v>
      </c>
      <c r="F146" t="s">
        <v>8</v>
      </c>
      <c r="G146">
        <v>100</v>
      </c>
    </row>
    <row r="147" spans="3:7">
      <c r="C147" t="s">
        <v>10</v>
      </c>
      <c r="D147" t="s">
        <v>11</v>
      </c>
      <c r="F147" t="s">
        <v>10</v>
      </c>
      <c r="G147">
        <v>100</v>
      </c>
    </row>
    <row r="148" spans="3:7">
      <c r="C148" t="s">
        <v>14</v>
      </c>
      <c r="D148" t="s">
        <v>15</v>
      </c>
      <c r="F148" t="s">
        <v>14</v>
      </c>
      <c r="G148">
        <v>97.9</v>
      </c>
    </row>
    <row r="149" spans="3:7">
      <c r="C149" t="s">
        <v>20</v>
      </c>
      <c r="D149" t="s">
        <v>21</v>
      </c>
      <c r="F149" t="s">
        <v>20</v>
      </c>
      <c r="G149">
        <v>98.1</v>
      </c>
    </row>
    <row r="150" spans="3:7">
      <c r="C150" t="s">
        <v>28</v>
      </c>
      <c r="D150" t="s">
        <v>29</v>
      </c>
      <c r="F150" t="s">
        <v>28</v>
      </c>
      <c r="G150">
        <v>98.4</v>
      </c>
    </row>
    <row r="151" spans="3:7">
      <c r="C151" t="s">
        <v>34</v>
      </c>
      <c r="D151" t="s">
        <v>35</v>
      </c>
      <c r="F151" t="s">
        <v>34</v>
      </c>
      <c r="G151">
        <v>99.7</v>
      </c>
    </row>
    <row r="152" spans="3:7">
      <c r="C152" t="s">
        <v>40</v>
      </c>
      <c r="D152" t="s">
        <v>41</v>
      </c>
      <c r="F152" t="s">
        <v>40</v>
      </c>
      <c r="G152">
        <v>99.5</v>
      </c>
    </row>
    <row r="153" spans="3:7">
      <c r="C153" t="s">
        <v>44</v>
      </c>
      <c r="D153" t="s">
        <v>45</v>
      </c>
      <c r="F153" t="s">
        <v>44</v>
      </c>
    </row>
    <row r="154" spans="3:7">
      <c r="C154" t="s">
        <v>46</v>
      </c>
      <c r="D154" t="s">
        <v>47</v>
      </c>
      <c r="F154" t="s">
        <v>46</v>
      </c>
      <c r="G154">
        <v>100</v>
      </c>
    </row>
    <row r="155" spans="3:7">
      <c r="C155" t="s">
        <v>60</v>
      </c>
      <c r="D155" t="s">
        <v>61</v>
      </c>
      <c r="F155" t="s">
        <v>60</v>
      </c>
      <c r="G155">
        <v>82.3</v>
      </c>
    </row>
    <row r="156" spans="3:7">
      <c r="C156" t="s">
        <v>62</v>
      </c>
      <c r="D156" t="s">
        <v>63</v>
      </c>
      <c r="F156" t="s">
        <v>62</v>
      </c>
      <c r="G156">
        <v>75.900000000000006</v>
      </c>
    </row>
    <row r="157" spans="3:7">
      <c r="C157" t="s">
        <v>64</v>
      </c>
      <c r="D157" t="s">
        <v>65</v>
      </c>
      <c r="F157" t="s">
        <v>64</v>
      </c>
      <c r="G157">
        <v>91.7</v>
      </c>
    </row>
    <row r="158" spans="3:7">
      <c r="C158" t="s">
        <v>72</v>
      </c>
      <c r="D158" t="s">
        <v>73</v>
      </c>
      <c r="F158" t="s">
        <v>72</v>
      </c>
      <c r="G158">
        <v>95.634126074498568</v>
      </c>
    </row>
    <row r="159" spans="3:7">
      <c r="C159" t="s">
        <v>74</v>
      </c>
      <c r="D159" t="s">
        <v>75</v>
      </c>
      <c r="F159" t="s">
        <v>74</v>
      </c>
      <c r="G159">
        <v>97.4</v>
      </c>
    </row>
    <row r="160" spans="3:7">
      <c r="C160" t="s">
        <v>76</v>
      </c>
      <c r="D160" t="s">
        <v>77</v>
      </c>
      <c r="F160" t="s">
        <v>76</v>
      </c>
      <c r="G160">
        <v>68.5</v>
      </c>
    </row>
    <row r="161" spans="3:7">
      <c r="C161" t="s">
        <v>78</v>
      </c>
      <c r="D161" t="s">
        <v>79</v>
      </c>
      <c r="F161" t="s">
        <v>78</v>
      </c>
      <c r="G161">
        <v>50.8</v>
      </c>
    </row>
    <row r="162" spans="3:7">
      <c r="C162" t="s">
        <v>80</v>
      </c>
      <c r="D162" t="s">
        <v>81</v>
      </c>
      <c r="F162" t="s">
        <v>80</v>
      </c>
    </row>
    <row r="163" spans="3:7">
      <c r="C163" t="s">
        <v>88</v>
      </c>
      <c r="D163" t="s">
        <v>89</v>
      </c>
      <c r="F163" t="s">
        <v>88</v>
      </c>
      <c r="G163">
        <v>90.1</v>
      </c>
    </row>
    <row r="164" spans="3:7">
      <c r="C164" t="s">
        <v>110</v>
      </c>
      <c r="D164" t="s">
        <v>111</v>
      </c>
      <c r="F164" t="s">
        <v>110</v>
      </c>
      <c r="G164">
        <v>90</v>
      </c>
    </row>
    <row r="165" spans="3:7">
      <c r="C165" t="s">
        <v>112</v>
      </c>
      <c r="D165" t="s">
        <v>113</v>
      </c>
      <c r="F165" t="s">
        <v>112</v>
      </c>
    </row>
    <row r="166" spans="3:7">
      <c r="C166" t="s">
        <v>122</v>
      </c>
      <c r="D166" t="s">
        <v>123</v>
      </c>
      <c r="F166" t="s">
        <v>122</v>
      </c>
      <c r="G166">
        <v>47.9</v>
      </c>
    </row>
    <row r="167" spans="3:7">
      <c r="C167" t="s">
        <v>130</v>
      </c>
      <c r="D167" t="s">
        <v>131</v>
      </c>
      <c r="F167" t="s">
        <v>130</v>
      </c>
    </row>
    <row r="168" spans="3:7">
      <c r="C168" t="s">
        <v>132</v>
      </c>
      <c r="D168" t="s">
        <v>133</v>
      </c>
      <c r="F168" t="s">
        <v>132</v>
      </c>
      <c r="G168">
        <v>95.7</v>
      </c>
    </row>
    <row r="169" spans="3:7">
      <c r="C169" t="s">
        <v>138</v>
      </c>
      <c r="D169" t="s">
        <v>139</v>
      </c>
      <c r="F169" t="s">
        <v>138</v>
      </c>
      <c r="G169">
        <v>100</v>
      </c>
    </row>
    <row r="170" spans="3:7">
      <c r="C170" t="s">
        <v>142</v>
      </c>
      <c r="D170" t="s">
        <v>143</v>
      </c>
      <c r="F170" t="s">
        <v>142</v>
      </c>
      <c r="G170">
        <v>90.2</v>
      </c>
    </row>
    <row r="171" spans="3:7">
      <c r="C171" t="s">
        <v>152</v>
      </c>
      <c r="D171" t="s">
        <v>153</v>
      </c>
      <c r="F171" t="s">
        <v>152</v>
      </c>
      <c r="G171">
        <v>100</v>
      </c>
    </row>
    <row r="172" spans="3:7">
      <c r="C172" t="s">
        <v>154</v>
      </c>
      <c r="D172" t="s">
        <v>155</v>
      </c>
      <c r="F172" t="s">
        <v>154</v>
      </c>
      <c r="G172">
        <v>96.6</v>
      </c>
    </row>
    <row r="173" spans="3:7">
      <c r="C173" t="s">
        <v>156</v>
      </c>
      <c r="D173" t="s">
        <v>157</v>
      </c>
      <c r="F173" t="s">
        <v>156</v>
      </c>
      <c r="G173">
        <v>99.5</v>
      </c>
    </row>
    <row r="174" spans="3:7">
      <c r="C174" t="s">
        <v>160</v>
      </c>
      <c r="D174" t="s">
        <v>161</v>
      </c>
      <c r="F174" t="s">
        <v>160</v>
      </c>
      <c r="G174">
        <v>76.8</v>
      </c>
    </row>
    <row r="175" spans="3:7">
      <c r="C175" t="s">
        <v>162</v>
      </c>
      <c r="D175" t="s">
        <v>163</v>
      </c>
      <c r="F175" t="s">
        <v>162</v>
      </c>
      <c r="G175">
        <v>79.3</v>
      </c>
    </row>
    <row r="176" spans="3:7">
      <c r="C176" t="s">
        <v>164</v>
      </c>
      <c r="D176" t="s">
        <v>165</v>
      </c>
      <c r="F176" t="s">
        <v>164</v>
      </c>
      <c r="G176">
        <v>98.3</v>
      </c>
    </row>
    <row r="177" spans="3:7">
      <c r="C177" t="s">
        <v>186</v>
      </c>
      <c r="D177" t="s">
        <v>187</v>
      </c>
      <c r="F177" t="s">
        <v>186</v>
      </c>
    </row>
    <row r="178" spans="3:7">
      <c r="C178" t="s">
        <v>202</v>
      </c>
      <c r="D178" t="s">
        <v>203</v>
      </c>
      <c r="F178" t="s">
        <v>202</v>
      </c>
      <c r="G178">
        <v>66.900000000000006</v>
      </c>
    </row>
    <row r="179" spans="3:7">
      <c r="C179" t="s">
        <v>214</v>
      </c>
      <c r="D179" t="s">
        <v>215</v>
      </c>
      <c r="F179" t="s">
        <v>214</v>
      </c>
      <c r="G179">
        <v>75.7</v>
      </c>
    </row>
    <row r="180" spans="3:7">
      <c r="C180" t="s">
        <v>220</v>
      </c>
      <c r="D180" t="s">
        <v>221</v>
      </c>
      <c r="F180" t="s">
        <v>220</v>
      </c>
      <c r="G180">
        <v>81.8</v>
      </c>
    </row>
    <row r="181" spans="3:7">
      <c r="C181" t="s">
        <v>222</v>
      </c>
      <c r="D181" t="s">
        <v>223</v>
      </c>
      <c r="F181" t="s">
        <v>222</v>
      </c>
      <c r="G181">
        <v>75.599999999999994</v>
      </c>
    </row>
    <row r="182" spans="3:7">
      <c r="C182" t="s">
        <v>226</v>
      </c>
      <c r="D182" t="s">
        <v>227</v>
      </c>
      <c r="F182" t="s">
        <v>226</v>
      </c>
    </row>
    <row r="183" spans="3:7">
      <c r="C183" t="s">
        <v>232</v>
      </c>
      <c r="D183" t="s">
        <v>233</v>
      </c>
      <c r="F183" t="s">
        <v>232</v>
      </c>
    </row>
    <row r="184" spans="3:7">
      <c r="C184" t="s">
        <v>236</v>
      </c>
      <c r="D184" t="s">
        <v>237</v>
      </c>
      <c r="F184" t="s">
        <v>236</v>
      </c>
      <c r="G184">
        <v>51.5</v>
      </c>
    </row>
    <row r="185" spans="3:7">
      <c r="C185" t="s">
        <v>238</v>
      </c>
      <c r="D185" t="s">
        <v>239</v>
      </c>
      <c r="F185" t="s">
        <v>238</v>
      </c>
      <c r="G185">
        <v>90.2</v>
      </c>
    </row>
    <row r="186" spans="3:7">
      <c r="C186" t="s">
        <v>242</v>
      </c>
      <c r="D186" t="s">
        <v>243</v>
      </c>
      <c r="F186" t="s">
        <v>242</v>
      </c>
      <c r="G186">
        <v>98.6</v>
      </c>
    </row>
    <row r="187" spans="3:7">
      <c r="C187" t="s">
        <v>244</v>
      </c>
      <c r="D187" t="s">
        <v>245</v>
      </c>
      <c r="F187" t="s">
        <v>244</v>
      </c>
      <c r="G187">
        <v>77</v>
      </c>
    </row>
    <row r="188" spans="3:7">
      <c r="C188" t="s">
        <v>248</v>
      </c>
      <c r="D188" t="s">
        <v>249</v>
      </c>
      <c r="F188" t="s">
        <v>248</v>
      </c>
      <c r="G188">
        <v>94.6</v>
      </c>
    </row>
    <row r="189" spans="3:7">
      <c r="C189" t="s">
        <v>250</v>
      </c>
      <c r="D189" t="s">
        <v>251</v>
      </c>
      <c r="F189" t="s">
        <v>250</v>
      </c>
      <c r="G189">
        <v>57.9</v>
      </c>
    </row>
    <row r="190" spans="3:7">
      <c r="C190" t="s">
        <v>259</v>
      </c>
      <c r="D190" t="s">
        <v>260</v>
      </c>
      <c r="F190" t="s">
        <v>259</v>
      </c>
      <c r="G190">
        <v>100</v>
      </c>
    </row>
    <row r="191" spans="3:7">
      <c r="C191" t="s">
        <v>277</v>
      </c>
      <c r="D191" t="s">
        <v>278</v>
      </c>
      <c r="F191" t="s">
        <v>277</v>
      </c>
      <c r="G191">
        <v>98.5</v>
      </c>
    </row>
    <row r="192" spans="3:7">
      <c r="C192" t="s">
        <v>287</v>
      </c>
      <c r="D192" t="s">
        <v>288</v>
      </c>
      <c r="F192" t="s">
        <v>287</v>
      </c>
      <c r="G192">
        <v>97.5</v>
      </c>
    </row>
    <row r="193" spans="3:7">
      <c r="C193" t="s">
        <v>293</v>
      </c>
      <c r="D193" t="s">
        <v>294</v>
      </c>
      <c r="F193" t="s">
        <v>293</v>
      </c>
      <c r="G193">
        <v>87.157559992500936</v>
      </c>
    </row>
    <row r="194" spans="3:7">
      <c r="C194" t="s">
        <v>295</v>
      </c>
      <c r="D194" t="s">
        <v>296</v>
      </c>
      <c r="F194" t="s">
        <v>295</v>
      </c>
      <c r="G194">
        <v>90.555541181543774</v>
      </c>
    </row>
    <row r="195" spans="3:7">
      <c r="C195" t="s">
        <v>299</v>
      </c>
      <c r="D195" t="s">
        <v>300</v>
      </c>
      <c r="F195" t="s">
        <v>299</v>
      </c>
    </row>
    <row r="196" spans="3:7">
      <c r="C196" t="s">
        <v>303</v>
      </c>
      <c r="D196" t="s">
        <v>304</v>
      </c>
      <c r="F196" t="s">
        <v>303</v>
      </c>
      <c r="G196">
        <v>40</v>
      </c>
    </row>
    <row r="197" spans="3:7">
      <c r="C197" t="s">
        <v>315</v>
      </c>
      <c r="D197" t="s">
        <v>316</v>
      </c>
      <c r="F197" t="s">
        <v>315</v>
      </c>
    </row>
    <row r="198" spans="3:7">
      <c r="C198" t="s">
        <v>323</v>
      </c>
      <c r="D198" t="s">
        <v>324</v>
      </c>
      <c r="F198" t="s">
        <v>323</v>
      </c>
      <c r="G198">
        <v>76.099999999999994</v>
      </c>
    </row>
    <row r="199" spans="3:7">
      <c r="C199" t="s">
        <v>325</v>
      </c>
      <c r="D199" t="s">
        <v>326</v>
      </c>
      <c r="F199" t="s">
        <v>325</v>
      </c>
      <c r="G199">
        <v>99</v>
      </c>
    </row>
    <row r="200" spans="3:7">
      <c r="C200" t="s">
        <v>327</v>
      </c>
      <c r="D200" t="s">
        <v>328</v>
      </c>
      <c r="F200" t="s">
        <v>327</v>
      </c>
    </row>
    <row r="201" spans="3:7">
      <c r="C201" t="s">
        <v>329</v>
      </c>
      <c r="D201" t="s">
        <v>330</v>
      </c>
      <c r="F201" t="s">
        <v>329</v>
      </c>
      <c r="G201">
        <v>97.1</v>
      </c>
    </row>
    <row r="202" spans="3:7">
      <c r="C202" t="s">
        <v>337</v>
      </c>
      <c r="D202" t="s">
        <v>338</v>
      </c>
      <c r="F202" t="s">
        <v>337</v>
      </c>
      <c r="G202">
        <v>95.7</v>
      </c>
    </row>
    <row r="203" spans="3:7">
      <c r="C203" t="s">
        <v>339</v>
      </c>
      <c r="D203" t="s">
        <v>340</v>
      </c>
      <c r="F203" t="s">
        <v>339</v>
      </c>
      <c r="G203">
        <v>62.6</v>
      </c>
    </row>
    <row r="204" spans="3:7">
      <c r="C204" t="s">
        <v>343</v>
      </c>
      <c r="D204" t="s">
        <v>344</v>
      </c>
      <c r="F204" t="s">
        <v>343</v>
      </c>
    </row>
    <row r="205" spans="3:7">
      <c r="C205" t="s">
        <v>349</v>
      </c>
      <c r="D205" t="s">
        <v>350</v>
      </c>
      <c r="F205" t="s">
        <v>349</v>
      </c>
      <c r="G205">
        <v>80.8</v>
      </c>
    </row>
    <row r="206" spans="3:7">
      <c r="C206" t="s">
        <v>351</v>
      </c>
      <c r="D206" t="s">
        <v>352</v>
      </c>
      <c r="F206" t="s">
        <v>351</v>
      </c>
    </row>
    <row r="207" spans="3:7">
      <c r="C207" t="s">
        <v>361</v>
      </c>
      <c r="D207" t="s">
        <v>362</v>
      </c>
      <c r="F207" t="s">
        <v>361</v>
      </c>
      <c r="G207">
        <v>98.3</v>
      </c>
    </row>
    <row r="208" spans="3:7">
      <c r="C208" t="s">
        <v>363</v>
      </c>
      <c r="D208" t="s">
        <v>364</v>
      </c>
      <c r="F208" t="s">
        <v>363</v>
      </c>
      <c r="G208">
        <v>96.3</v>
      </c>
    </row>
    <row r="209" spans="3:7">
      <c r="C209" t="s">
        <v>365</v>
      </c>
      <c r="D209" t="s">
        <v>366</v>
      </c>
      <c r="F209" t="s">
        <v>365</v>
      </c>
    </row>
    <row r="210" spans="3:7">
      <c r="C210" t="s">
        <v>367</v>
      </c>
      <c r="D210" t="s">
        <v>368</v>
      </c>
      <c r="F210" t="s">
        <v>367</v>
      </c>
      <c r="G210">
        <v>95.1</v>
      </c>
    </row>
    <row r="211" spans="3:7">
      <c r="C211" t="s">
        <v>371</v>
      </c>
      <c r="D211" t="s">
        <v>372</v>
      </c>
      <c r="F211" t="s">
        <v>371</v>
      </c>
      <c r="G211">
        <v>94.8</v>
      </c>
    </row>
    <row r="212" spans="3:7">
      <c r="C212" t="s">
        <v>373</v>
      </c>
      <c r="D212" t="s">
        <v>374</v>
      </c>
      <c r="F212" t="s">
        <v>373</v>
      </c>
      <c r="G212">
        <v>74.099999999999994</v>
      </c>
    </row>
    <row r="213" spans="3:7">
      <c r="C213" t="s">
        <v>387</v>
      </c>
      <c r="D213" t="s">
        <v>388</v>
      </c>
      <c r="F213" t="s">
        <v>387</v>
      </c>
      <c r="G213">
        <v>71.900000000000006</v>
      </c>
    </row>
    <row r="214" spans="3:7">
      <c r="C214" t="s">
        <v>391</v>
      </c>
      <c r="D214" t="s">
        <v>392</v>
      </c>
      <c r="F214" t="s">
        <v>391</v>
      </c>
      <c r="G214">
        <v>99.6</v>
      </c>
    </row>
    <row r="215" spans="3:7">
      <c r="C215" t="s">
        <v>401</v>
      </c>
      <c r="D215" t="s">
        <v>402</v>
      </c>
      <c r="F215" t="s">
        <v>401</v>
      </c>
    </row>
    <row r="216" spans="3:7">
      <c r="C216" t="s">
        <v>403</v>
      </c>
      <c r="D216" t="s">
        <v>404</v>
      </c>
      <c r="F216" t="s">
        <v>403</v>
      </c>
      <c r="G216">
        <v>97.7</v>
      </c>
    </row>
    <row r="217" spans="3:7">
      <c r="C217" t="s">
        <v>405</v>
      </c>
      <c r="D217" t="s">
        <v>406</v>
      </c>
      <c r="F217" t="s">
        <v>405</v>
      </c>
      <c r="G217">
        <v>79</v>
      </c>
    </row>
    <row r="218" spans="3:7">
      <c r="C218" t="s">
        <v>419</v>
      </c>
      <c r="D218" t="s">
        <v>420</v>
      </c>
      <c r="F218" t="s">
        <v>419</v>
      </c>
      <c r="G218">
        <v>94.5</v>
      </c>
    </row>
    <row r="219" spans="3:7">
      <c r="C219" t="s">
        <v>425</v>
      </c>
      <c r="D219" t="s">
        <v>426</v>
      </c>
      <c r="F219" t="s">
        <v>425</v>
      </c>
      <c r="G219">
        <v>100</v>
      </c>
    </row>
    <row r="220" spans="3:7">
      <c r="C220" t="s">
        <v>427</v>
      </c>
      <c r="D220" t="s">
        <v>428</v>
      </c>
      <c r="F220" t="s">
        <v>427</v>
      </c>
      <c r="G220">
        <v>58.4</v>
      </c>
    </row>
  </sheetData>
  <sortState ref="C5:G220">
    <sortCondition ref="E5:E220"/>
  </sortState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C3:S208"/>
  <sheetViews>
    <sheetView topLeftCell="H13" workbookViewId="0">
      <selection activeCell="U24" sqref="U24"/>
    </sheetView>
  </sheetViews>
  <sheetFormatPr defaultRowHeight="15"/>
  <cols>
    <col min="4" max="4" width="12" customWidth="1"/>
  </cols>
  <sheetData>
    <row r="3" spans="3:19">
      <c r="C3" t="s">
        <v>466</v>
      </c>
      <c r="D3" t="s">
        <v>467</v>
      </c>
      <c r="F3" t="s">
        <v>671</v>
      </c>
      <c r="H3" t="s">
        <v>2</v>
      </c>
      <c r="M3" t="s">
        <v>675</v>
      </c>
    </row>
    <row r="4" spans="3:19">
      <c r="D4" t="s">
        <v>674</v>
      </c>
      <c r="E4" t="s">
        <v>675</v>
      </c>
      <c r="F4" t="s">
        <v>672</v>
      </c>
      <c r="H4" t="s">
        <v>3</v>
      </c>
      <c r="L4" t="s">
        <v>3</v>
      </c>
      <c r="P4" s="1" t="s">
        <v>441</v>
      </c>
      <c r="Q4" s="1" t="s">
        <v>442</v>
      </c>
      <c r="R4" s="1" t="s">
        <v>443</v>
      </c>
    </row>
    <row r="5" spans="3:19">
      <c r="C5" t="s">
        <v>549</v>
      </c>
      <c r="D5" s="2">
        <v>43670</v>
      </c>
      <c r="E5">
        <f t="shared" ref="E5:E68" si="0">D5/G5</f>
        <v>6.6890298073093768E-2</v>
      </c>
      <c r="F5" t="s">
        <v>0</v>
      </c>
      <c r="G5">
        <v>652860</v>
      </c>
      <c r="H5" t="s">
        <v>0</v>
      </c>
      <c r="L5">
        <v>152.47180612437708</v>
      </c>
      <c r="M5">
        <v>1.49593431751796E-2</v>
      </c>
      <c r="P5">
        <f>AVERAGE(M91:M141)</f>
        <v>1.2553387529488012</v>
      </c>
      <c r="Q5">
        <f>AVERAGE(M62:M90)</f>
        <v>0.85009661797396863</v>
      </c>
      <c r="R5">
        <f>AVERAGE(M26:M61)</f>
        <v>0.35178183719342981</v>
      </c>
    </row>
    <row r="6" spans="3:19">
      <c r="C6" t="s">
        <v>581</v>
      </c>
      <c r="D6" s="2">
        <v>18000</v>
      </c>
      <c r="E6">
        <f t="shared" si="0"/>
        <v>0.65693430656934304</v>
      </c>
      <c r="F6" t="s">
        <v>4</v>
      </c>
      <c r="G6">
        <v>27400</v>
      </c>
      <c r="H6" t="s">
        <v>4</v>
      </c>
      <c r="I6">
        <v>800.37144081900601</v>
      </c>
      <c r="L6">
        <v>163.87394315142922</v>
      </c>
      <c r="M6">
        <v>3.9702970297029704E-2</v>
      </c>
    </row>
    <row r="7" spans="3:19">
      <c r="C7" t="s">
        <v>511</v>
      </c>
      <c r="D7" s="2">
        <v>113655</v>
      </c>
      <c r="E7">
        <f t="shared" si="0"/>
        <v>4.7719314450779683E-2</v>
      </c>
      <c r="F7" t="s">
        <v>6</v>
      </c>
      <c r="G7">
        <v>2381740</v>
      </c>
      <c r="H7" t="s">
        <v>6</v>
      </c>
      <c r="I7">
        <v>1245.9921906210197</v>
      </c>
      <c r="L7">
        <v>215.51671949968832</v>
      </c>
      <c r="M7">
        <v>0.26485365291541829</v>
      </c>
      <c r="P7" t="s">
        <v>678</v>
      </c>
    </row>
    <row r="8" spans="3:19" ht="15.75" thickBot="1">
      <c r="C8" t="s">
        <v>664</v>
      </c>
      <c r="D8">
        <v>241</v>
      </c>
      <c r="E8">
        <f t="shared" si="0"/>
        <v>1.2050000000000001</v>
      </c>
      <c r="F8" t="s">
        <v>8</v>
      </c>
      <c r="G8">
        <v>200</v>
      </c>
      <c r="H8" t="s">
        <v>8</v>
      </c>
      <c r="L8">
        <v>261.00416980725959</v>
      </c>
      <c r="M8">
        <v>7.2757492338856283E-2</v>
      </c>
    </row>
    <row r="9" spans="3:19">
      <c r="C9" t="s">
        <v>661</v>
      </c>
      <c r="D9">
        <v>320</v>
      </c>
      <c r="E9">
        <f t="shared" si="0"/>
        <v>0.68085106382978722</v>
      </c>
      <c r="F9" t="s">
        <v>10</v>
      </c>
      <c r="G9">
        <v>470</v>
      </c>
      <c r="H9" t="s">
        <v>10</v>
      </c>
      <c r="L9">
        <v>292.26432573072481</v>
      </c>
      <c r="M9">
        <v>6.7707814119670945E-2</v>
      </c>
      <c r="P9" s="5"/>
      <c r="Q9" s="6" t="s">
        <v>447</v>
      </c>
      <c r="R9" s="6" t="s">
        <v>442</v>
      </c>
      <c r="S9" s="6" t="s">
        <v>695</v>
      </c>
    </row>
    <row r="10" spans="3:19">
      <c r="C10" t="s">
        <v>542</v>
      </c>
      <c r="D10" s="2">
        <v>51429</v>
      </c>
      <c r="E10">
        <f t="shared" si="0"/>
        <v>4.1252105558674902E-2</v>
      </c>
      <c r="F10" t="s">
        <v>12</v>
      </c>
      <c r="G10">
        <v>1246700</v>
      </c>
      <c r="H10" t="s">
        <v>12</v>
      </c>
      <c r="I10">
        <v>654.90548059932269</v>
      </c>
      <c r="L10">
        <v>302.73090353498208</v>
      </c>
      <c r="M10">
        <v>0.19839239782795084</v>
      </c>
      <c r="P10" s="3" t="s">
        <v>681</v>
      </c>
      <c r="Q10" s="3">
        <v>0.26582763808569576</v>
      </c>
      <c r="R10" s="3">
        <v>0.8720557658247482</v>
      </c>
      <c r="S10" s="3">
        <v>1.1941531359616657</v>
      </c>
    </row>
    <row r="11" spans="3:19">
      <c r="C11" t="s">
        <v>643</v>
      </c>
      <c r="D11" s="2">
        <v>1170</v>
      </c>
      <c r="E11">
        <f t="shared" si="0"/>
        <v>2.6590909090909092</v>
      </c>
      <c r="F11" t="s">
        <v>14</v>
      </c>
      <c r="G11">
        <v>440</v>
      </c>
      <c r="H11" t="s">
        <v>14</v>
      </c>
      <c r="L11">
        <v>312.75604864269053</v>
      </c>
      <c r="M11">
        <v>5.2638267899797878E-2</v>
      </c>
      <c r="P11" s="3" t="s">
        <v>682</v>
      </c>
      <c r="Q11" s="3">
        <v>0.11694282988330673</v>
      </c>
      <c r="R11" s="3">
        <v>1.20407494983727</v>
      </c>
      <c r="S11" s="3">
        <v>1.5461001030317516</v>
      </c>
    </row>
    <row r="12" spans="3:19">
      <c r="C12" t="s">
        <v>489</v>
      </c>
      <c r="D12" s="2">
        <v>231374</v>
      </c>
      <c r="E12">
        <f t="shared" si="0"/>
        <v>8.4545198762008125E-2</v>
      </c>
      <c r="F12" t="s">
        <v>16</v>
      </c>
      <c r="G12">
        <v>2736690</v>
      </c>
      <c r="H12" t="s">
        <v>16</v>
      </c>
      <c r="I12">
        <v>1894.6178719302022</v>
      </c>
      <c r="L12">
        <v>323.71866811769155</v>
      </c>
      <c r="M12">
        <v>0.13720476542227777</v>
      </c>
      <c r="P12" s="3" t="s">
        <v>683</v>
      </c>
      <c r="Q12" s="3">
        <v>51</v>
      </c>
      <c r="R12" s="3">
        <v>29</v>
      </c>
      <c r="S12" s="3">
        <v>57</v>
      </c>
    </row>
    <row r="13" spans="3:19">
      <c r="C13" t="s">
        <v>606</v>
      </c>
      <c r="D13" s="2">
        <v>7792</v>
      </c>
      <c r="E13">
        <f t="shared" si="0"/>
        <v>0.27369160519845454</v>
      </c>
      <c r="F13" t="s">
        <v>18</v>
      </c>
      <c r="G13">
        <v>28470</v>
      </c>
      <c r="H13" t="s">
        <v>18</v>
      </c>
      <c r="I13">
        <v>969.30979028083755</v>
      </c>
      <c r="L13">
        <v>330.71293960884361</v>
      </c>
      <c r="M13">
        <v>0.10862896913541072</v>
      </c>
      <c r="P13" s="3" t="s">
        <v>684</v>
      </c>
      <c r="R13" s="3">
        <v>0</v>
      </c>
      <c r="S13" s="3">
        <v>0</v>
      </c>
    </row>
    <row r="14" spans="3:19">
      <c r="C14" t="s">
        <v>476</v>
      </c>
      <c r="D14" s="2">
        <v>823217</v>
      </c>
      <c r="E14">
        <f t="shared" si="0"/>
        <v>0.10715762206630827</v>
      </c>
      <c r="F14" t="s">
        <v>22</v>
      </c>
      <c r="G14">
        <v>7682300</v>
      </c>
      <c r="H14" t="s">
        <v>22</v>
      </c>
      <c r="I14">
        <v>5586.3379773627194</v>
      </c>
      <c r="L14">
        <v>343.61277172002053</v>
      </c>
      <c r="M14">
        <v>0.48129999121033662</v>
      </c>
      <c r="P14" s="3" t="s">
        <v>685</v>
      </c>
      <c r="R14" s="3">
        <v>29</v>
      </c>
      <c r="S14" s="3">
        <v>42</v>
      </c>
    </row>
    <row r="15" spans="3:19">
      <c r="C15" t="s">
        <v>508</v>
      </c>
      <c r="D15" s="2">
        <v>124508</v>
      </c>
      <c r="E15">
        <f t="shared" si="0"/>
        <v>1.5086210030170482</v>
      </c>
      <c r="F15" t="s">
        <v>24</v>
      </c>
      <c r="G15">
        <v>82531</v>
      </c>
      <c r="H15" t="s">
        <v>24</v>
      </c>
      <c r="I15">
        <v>3917.8474828628291</v>
      </c>
      <c r="L15">
        <v>374.77368288978602</v>
      </c>
      <c r="M15">
        <v>5.008417508417508E-3</v>
      </c>
      <c r="P15" s="3" t="s">
        <v>686</v>
      </c>
      <c r="R15" s="3">
        <v>-1.8051913108037927</v>
      </c>
      <c r="S15" s="3">
        <v>-0.86828506169671138</v>
      </c>
    </row>
    <row r="16" spans="3:19">
      <c r="C16" t="s">
        <v>540</v>
      </c>
      <c r="D16" s="2">
        <v>52942</v>
      </c>
      <c r="E16">
        <f t="shared" si="0"/>
        <v>0.64048681934211638</v>
      </c>
      <c r="F16" t="s">
        <v>26</v>
      </c>
      <c r="G16">
        <v>82659</v>
      </c>
      <c r="H16" t="s">
        <v>26</v>
      </c>
      <c r="I16">
        <v>1474.003432800587</v>
      </c>
      <c r="L16">
        <v>393.15915093197373</v>
      </c>
      <c r="M16">
        <v>0.15478955007256895</v>
      </c>
      <c r="P16" s="3" t="s">
        <v>687</v>
      </c>
      <c r="R16" s="3">
        <v>4.0718851425397114E-2</v>
      </c>
      <c r="S16" s="3">
        <v>0.19508640487863721</v>
      </c>
    </row>
    <row r="17" spans="3:19">
      <c r="C17" t="s">
        <v>633</v>
      </c>
      <c r="D17" s="2">
        <v>2717</v>
      </c>
      <c r="E17">
        <f t="shared" si="0"/>
        <v>0.27142857142857141</v>
      </c>
      <c r="F17" t="s">
        <v>28</v>
      </c>
      <c r="G17">
        <v>10010</v>
      </c>
      <c r="H17" t="s">
        <v>28</v>
      </c>
      <c r="L17">
        <v>393.38381466334027</v>
      </c>
      <c r="M17">
        <v>0.14189428875487761</v>
      </c>
      <c r="P17" s="3" t="s">
        <v>688</v>
      </c>
      <c r="R17" s="3">
        <v>1.6991269956228652</v>
      </c>
      <c r="S17" s="3">
        <v>1.681952357941277</v>
      </c>
    </row>
    <row r="18" spans="3:19">
      <c r="C18" t="s">
        <v>619</v>
      </c>
      <c r="D18" s="2">
        <v>4122</v>
      </c>
      <c r="E18">
        <f t="shared" si="0"/>
        <v>5.3532467532467534</v>
      </c>
      <c r="F18" t="s">
        <v>30</v>
      </c>
      <c r="G18">
        <v>770</v>
      </c>
      <c r="H18" t="s">
        <v>30</v>
      </c>
      <c r="I18">
        <v>10171.681017202116</v>
      </c>
      <c r="L18">
        <v>396.17373378525963</v>
      </c>
      <c r="M18">
        <v>0.31157942442782688</v>
      </c>
      <c r="P18" s="3" t="s">
        <v>689</v>
      </c>
      <c r="R18" s="3">
        <v>8.1437702850794227E-2</v>
      </c>
      <c r="S18" s="3">
        <v>0.39017280975727442</v>
      </c>
    </row>
    <row r="19" spans="3:19" ht="15.75" thickBot="1">
      <c r="C19" t="s">
        <v>558</v>
      </c>
      <c r="D19" s="2">
        <v>34476</v>
      </c>
      <c r="E19">
        <f t="shared" si="0"/>
        <v>0.26485365291541829</v>
      </c>
      <c r="F19" t="s">
        <v>32</v>
      </c>
      <c r="G19">
        <v>130170</v>
      </c>
      <c r="H19" t="s">
        <v>32</v>
      </c>
      <c r="I19">
        <v>215.51671949968832</v>
      </c>
      <c r="L19">
        <v>407.37241368366409</v>
      </c>
      <c r="M19">
        <v>3.8570411251557774E-2</v>
      </c>
      <c r="P19" s="4" t="s">
        <v>690</v>
      </c>
      <c r="Q19" s="4"/>
      <c r="R19" s="4">
        <v>2.0452296111085477</v>
      </c>
      <c r="S19" s="4">
        <v>2.0180816788621767</v>
      </c>
    </row>
    <row r="20" spans="3:19">
      <c r="C20" t="s">
        <v>639</v>
      </c>
      <c r="D20" s="2">
        <v>1600</v>
      </c>
      <c r="E20">
        <f t="shared" si="0"/>
        <v>3.7209302325581395</v>
      </c>
      <c r="F20" t="s">
        <v>34</v>
      </c>
      <c r="G20">
        <v>430</v>
      </c>
      <c r="H20" t="s">
        <v>34</v>
      </c>
      <c r="L20">
        <v>457.13196522318628</v>
      </c>
      <c r="M20">
        <v>0.72930207599691455</v>
      </c>
    </row>
    <row r="21" spans="3:19">
      <c r="C21" t="s">
        <v>520</v>
      </c>
      <c r="D21" s="2">
        <v>94797</v>
      </c>
      <c r="E21">
        <f t="shared" si="0"/>
        <v>0.46718742299541671</v>
      </c>
      <c r="F21" t="s">
        <v>36</v>
      </c>
      <c r="G21">
        <v>202910</v>
      </c>
      <c r="H21" t="s">
        <v>36</v>
      </c>
      <c r="I21">
        <v>2881.5064441157824</v>
      </c>
      <c r="L21">
        <v>462.57280746989449</v>
      </c>
      <c r="M21">
        <v>0.21423055708769995</v>
      </c>
      <c r="Q21" t="str">
        <f>Q9</f>
        <v>&lt;1000</v>
      </c>
      <c r="R21" t="str">
        <f t="shared" ref="R21:S21" si="1">R9</f>
        <v>1000-2000</v>
      </c>
      <c r="S21" t="str">
        <f t="shared" si="1"/>
        <v>&gt;2000</v>
      </c>
    </row>
    <row r="22" spans="3:19">
      <c r="C22" t="s">
        <v>500</v>
      </c>
      <c r="D22" s="2">
        <v>154012</v>
      </c>
      <c r="E22">
        <f t="shared" si="0"/>
        <v>5.0862615587846767</v>
      </c>
      <c r="F22" t="s">
        <v>38</v>
      </c>
      <c r="G22">
        <v>30280</v>
      </c>
      <c r="H22" t="s">
        <v>38</v>
      </c>
      <c r="I22">
        <v>5038.9842738193784</v>
      </c>
      <c r="L22">
        <v>469.73362140750442</v>
      </c>
      <c r="M22">
        <v>9.7620230300293515E-2</v>
      </c>
      <c r="Q22">
        <f t="shared" ref="Q22:R22" si="2">Q10</f>
        <v>0.26582763808569576</v>
      </c>
      <c r="R22">
        <f t="shared" si="2"/>
        <v>0.8720557658247482</v>
      </c>
      <c r="S22">
        <f t="shared" ref="S22" si="3">S10</f>
        <v>1.1941531359616657</v>
      </c>
    </row>
    <row r="23" spans="3:19">
      <c r="C23" t="s">
        <v>632</v>
      </c>
      <c r="D23" s="2">
        <v>2870</v>
      </c>
      <c r="E23">
        <f t="shared" si="0"/>
        <v>0.12582200789127576</v>
      </c>
      <c r="F23" t="s">
        <v>40</v>
      </c>
      <c r="G23">
        <v>22810</v>
      </c>
      <c r="H23" t="s">
        <v>40</v>
      </c>
      <c r="L23">
        <v>474.86080643692344</v>
      </c>
      <c r="M23">
        <v>0.34020340390203402</v>
      </c>
      <c r="Q23">
        <f>Q11^0.5</f>
        <v>0.34196904813638723</v>
      </c>
      <c r="R23">
        <f t="shared" ref="R23:S23" si="4">R11^0.5</f>
        <v>1.0973034903057906</v>
      </c>
      <c r="S23">
        <f t="shared" si="4"/>
        <v>1.2434227370575752</v>
      </c>
    </row>
    <row r="24" spans="3:19">
      <c r="C24" t="s">
        <v>584</v>
      </c>
      <c r="D24" s="2">
        <v>16000</v>
      </c>
      <c r="E24">
        <f t="shared" si="0"/>
        <v>0.14189428875487761</v>
      </c>
      <c r="F24" t="s">
        <v>42</v>
      </c>
      <c r="G24">
        <v>112760</v>
      </c>
      <c r="H24" t="s">
        <v>42</v>
      </c>
      <c r="I24">
        <v>393.38381466334027</v>
      </c>
      <c r="L24">
        <v>487.52053063802902</v>
      </c>
      <c r="M24">
        <v>1.8193749003348749</v>
      </c>
    </row>
    <row r="25" spans="3:19">
      <c r="C25" t="s">
        <v>657</v>
      </c>
      <c r="D25">
        <v>447</v>
      </c>
      <c r="E25">
        <f t="shared" si="0"/>
        <v>8.94</v>
      </c>
      <c r="F25" t="s">
        <v>44</v>
      </c>
      <c r="G25">
        <v>50</v>
      </c>
      <c r="H25" t="s">
        <v>44</v>
      </c>
      <c r="L25">
        <v>491.74534863013497</v>
      </c>
      <c r="M25">
        <v>0.28361211652668938</v>
      </c>
      <c r="N25">
        <f>AVERAGE(M5:M25)</f>
        <v>0.26544433526217542</v>
      </c>
      <c r="O25">
        <f>STDEV(M5:M26)</f>
        <v>0.38826793531666592</v>
      </c>
    </row>
    <row r="26" spans="3:19">
      <c r="C26" t="s">
        <v>599</v>
      </c>
      <c r="D26" s="2">
        <v>10578</v>
      </c>
      <c r="E26">
        <f t="shared" si="0"/>
        <v>0.27751397014455492</v>
      </c>
      <c r="F26" t="s">
        <v>46</v>
      </c>
      <c r="G26">
        <v>38117</v>
      </c>
      <c r="H26" t="s">
        <v>46</v>
      </c>
      <c r="L26">
        <v>506.97529972332222</v>
      </c>
      <c r="M26">
        <v>0.110414</v>
      </c>
    </row>
    <row r="27" spans="3:19">
      <c r="C27" t="s">
        <v>528</v>
      </c>
      <c r="D27" s="2">
        <v>80488</v>
      </c>
      <c r="E27">
        <f t="shared" si="0"/>
        <v>7.4298901504661688E-2</v>
      </c>
      <c r="F27" t="s">
        <v>48</v>
      </c>
      <c r="G27">
        <v>1083300</v>
      </c>
      <c r="H27" t="s">
        <v>48</v>
      </c>
      <c r="I27">
        <v>785.51703852650564</v>
      </c>
      <c r="L27">
        <v>555.78797606190165</v>
      </c>
      <c r="M27">
        <v>5.0626647144948758E-2</v>
      </c>
    </row>
    <row r="28" spans="3:19">
      <c r="C28" t="s">
        <v>568</v>
      </c>
      <c r="D28" s="2">
        <v>22926</v>
      </c>
      <c r="E28">
        <f t="shared" si="0"/>
        <v>0.44777343749999998</v>
      </c>
      <c r="F28" t="s">
        <v>50</v>
      </c>
      <c r="G28">
        <v>51200</v>
      </c>
      <c r="H28" t="s">
        <v>50</v>
      </c>
      <c r="I28">
        <v>1687.9686928293806</v>
      </c>
      <c r="L28">
        <v>564.38956800060851</v>
      </c>
      <c r="M28">
        <v>0.13084248263499887</v>
      </c>
    </row>
    <row r="29" spans="3:19">
      <c r="C29" t="s">
        <v>582</v>
      </c>
      <c r="D29" s="2">
        <v>17916</v>
      </c>
      <c r="E29">
        <f t="shared" si="0"/>
        <v>3.1612937377587212E-2</v>
      </c>
      <c r="F29" t="s">
        <v>52</v>
      </c>
      <c r="G29">
        <v>566730</v>
      </c>
      <c r="H29" t="s">
        <v>52</v>
      </c>
      <c r="I29">
        <v>1098.3588405291039</v>
      </c>
      <c r="L29">
        <v>580.56106464950483</v>
      </c>
      <c r="M29">
        <v>0.21222489826426377</v>
      </c>
    </row>
    <row r="30" spans="3:19">
      <c r="C30" t="s">
        <v>471</v>
      </c>
      <c r="D30" s="2">
        <v>1751868</v>
      </c>
      <c r="E30">
        <f t="shared" si="0"/>
        <v>0.20960022205897486</v>
      </c>
      <c r="F30" t="s">
        <v>54</v>
      </c>
      <c r="G30">
        <v>8358140</v>
      </c>
      <c r="H30" t="s">
        <v>54</v>
      </c>
      <c r="I30">
        <v>1437.7959891652858</v>
      </c>
      <c r="L30">
        <v>592.49410780417929</v>
      </c>
      <c r="M30">
        <v>0.32805097206338835</v>
      </c>
    </row>
    <row r="31" spans="3:19">
      <c r="C31" t="s">
        <v>629</v>
      </c>
      <c r="D31" s="2">
        <v>3029</v>
      </c>
      <c r="E31">
        <f t="shared" si="0"/>
        <v>0.57476280834914606</v>
      </c>
      <c r="F31" t="s">
        <v>56</v>
      </c>
      <c r="G31">
        <v>5270</v>
      </c>
      <c r="H31" t="s">
        <v>56</v>
      </c>
      <c r="I31">
        <v>7392.8685124386693</v>
      </c>
      <c r="L31">
        <v>593.66820695345803</v>
      </c>
      <c r="M31">
        <v>0.19857902609273725</v>
      </c>
    </row>
    <row r="32" spans="3:19">
      <c r="C32" t="s">
        <v>552</v>
      </c>
      <c r="D32" s="2">
        <v>40231</v>
      </c>
      <c r="E32">
        <f t="shared" si="0"/>
        <v>0.3705876934414149</v>
      </c>
      <c r="F32" t="s">
        <v>58</v>
      </c>
      <c r="G32">
        <v>108560</v>
      </c>
      <c r="H32" t="s">
        <v>58</v>
      </c>
      <c r="I32">
        <v>2327.4365237164175</v>
      </c>
      <c r="L32">
        <v>605.28611644634827</v>
      </c>
      <c r="M32">
        <v>0.25784905660377361</v>
      </c>
    </row>
    <row r="33" spans="3:13">
      <c r="C33" t="s">
        <v>586</v>
      </c>
      <c r="D33" s="2">
        <v>15272</v>
      </c>
      <c r="E33">
        <f t="shared" si="0"/>
        <v>5.58187134502924E-2</v>
      </c>
      <c r="F33" t="s">
        <v>60</v>
      </c>
      <c r="G33">
        <v>273600</v>
      </c>
      <c r="H33" t="s">
        <v>60</v>
      </c>
      <c r="L33">
        <v>606.05381587854367</v>
      </c>
      <c r="M33">
        <v>1.6362896417652419</v>
      </c>
    </row>
    <row r="34" spans="3:13">
      <c r="C34" t="s">
        <v>591</v>
      </c>
      <c r="D34" s="2">
        <v>12322</v>
      </c>
      <c r="E34">
        <f t="shared" si="0"/>
        <v>0.47982866043613709</v>
      </c>
      <c r="F34" t="s">
        <v>62</v>
      </c>
      <c r="G34">
        <v>25680</v>
      </c>
      <c r="H34" t="s">
        <v>62</v>
      </c>
      <c r="L34">
        <v>631.45924796698637</v>
      </c>
      <c r="M34">
        <v>5.4418273046449375E-2</v>
      </c>
    </row>
    <row r="35" spans="3:13">
      <c r="C35" t="s">
        <v>554</v>
      </c>
      <c r="D35" s="2">
        <v>55000</v>
      </c>
      <c r="E35">
        <f t="shared" si="0"/>
        <v>0.31157942442782688</v>
      </c>
      <c r="F35" t="s">
        <v>66</v>
      </c>
      <c r="G35">
        <v>176520</v>
      </c>
      <c r="H35" t="s">
        <v>66</v>
      </c>
      <c r="I35">
        <v>396.17373378525963</v>
      </c>
      <c r="L35">
        <v>654.90548059932269</v>
      </c>
      <c r="M35">
        <v>4.1252105558674902E-2</v>
      </c>
    </row>
    <row r="36" spans="3:13">
      <c r="C36" t="s">
        <v>543</v>
      </c>
      <c r="D36" s="2">
        <v>51350</v>
      </c>
      <c r="E36">
        <f t="shared" si="0"/>
        <v>0.10862896913541072</v>
      </c>
      <c r="F36" t="s">
        <v>68</v>
      </c>
      <c r="G36">
        <v>472710</v>
      </c>
      <c r="H36" t="s">
        <v>68</v>
      </c>
      <c r="I36">
        <v>330.71293960884361</v>
      </c>
      <c r="L36">
        <v>662.43558622759747</v>
      </c>
      <c r="M36">
        <v>0.13175440164447225</v>
      </c>
    </row>
    <row r="37" spans="3:13">
      <c r="C37" t="s">
        <v>474</v>
      </c>
      <c r="D37" s="2">
        <v>1042300</v>
      </c>
      <c r="E37">
        <f t="shared" si="0"/>
        <v>0.11462020715873189</v>
      </c>
      <c r="F37" t="s">
        <v>70</v>
      </c>
      <c r="G37">
        <v>9093510</v>
      </c>
      <c r="H37" t="s">
        <v>70</v>
      </c>
      <c r="I37">
        <v>7202.2273101570818</v>
      </c>
      <c r="L37">
        <v>667.64646639074408</v>
      </c>
      <c r="M37">
        <v>0.66640758538394551</v>
      </c>
    </row>
    <row r="38" spans="3:13">
      <c r="C38" t="s">
        <v>649</v>
      </c>
      <c r="D38">
        <v>785</v>
      </c>
      <c r="E38">
        <f t="shared" si="0"/>
        <v>3.2708333333333335</v>
      </c>
      <c r="F38" t="s">
        <v>74</v>
      </c>
      <c r="G38">
        <v>240</v>
      </c>
      <c r="H38" t="s">
        <v>74</v>
      </c>
      <c r="L38">
        <v>668.50412599810443</v>
      </c>
      <c r="M38">
        <v>0.12742136097341145</v>
      </c>
    </row>
    <row r="39" spans="3:13">
      <c r="C39" t="s">
        <v>574</v>
      </c>
      <c r="D39" s="2">
        <v>20278</v>
      </c>
      <c r="E39">
        <f t="shared" si="0"/>
        <v>3.2550001605187964E-2</v>
      </c>
      <c r="F39" t="s">
        <v>76</v>
      </c>
      <c r="G39">
        <v>622980</v>
      </c>
      <c r="H39" t="s">
        <v>76</v>
      </c>
      <c r="L39">
        <v>690.40125183579266</v>
      </c>
      <c r="M39">
        <v>0.17726798748696559</v>
      </c>
    </row>
    <row r="40" spans="3:13">
      <c r="C40" t="s">
        <v>553</v>
      </c>
      <c r="D40" s="2">
        <v>40000</v>
      </c>
      <c r="E40">
        <f t="shared" si="0"/>
        <v>3.176620076238882E-2</v>
      </c>
      <c r="F40" t="s">
        <v>78</v>
      </c>
      <c r="G40">
        <v>1259200</v>
      </c>
      <c r="H40" t="s">
        <v>78</v>
      </c>
      <c r="L40">
        <v>693.4434919348322</v>
      </c>
      <c r="M40">
        <v>0.52538610038610034</v>
      </c>
    </row>
    <row r="41" spans="3:13">
      <c r="C41" t="s">
        <v>529</v>
      </c>
      <c r="D41" s="2">
        <v>77764</v>
      </c>
      <c r="E41">
        <f t="shared" si="0"/>
        <v>0.10458729415815325</v>
      </c>
      <c r="F41" t="s">
        <v>82</v>
      </c>
      <c r="G41">
        <v>743532</v>
      </c>
      <c r="H41" t="s">
        <v>82</v>
      </c>
      <c r="I41">
        <v>2201.1756142653385</v>
      </c>
      <c r="L41">
        <v>708.33065465624748</v>
      </c>
      <c r="M41">
        <v>0.1099</v>
      </c>
    </row>
    <row r="42" spans="3:13">
      <c r="C42" t="s">
        <v>470</v>
      </c>
      <c r="D42" s="2">
        <v>4460000</v>
      </c>
      <c r="E42">
        <f t="shared" si="0"/>
        <v>0.47506388597358962</v>
      </c>
      <c r="F42" t="s">
        <v>84</v>
      </c>
      <c r="G42">
        <v>9388211</v>
      </c>
      <c r="H42" t="s">
        <v>84</v>
      </c>
      <c r="I42">
        <v>2226.2698706331316</v>
      </c>
      <c r="L42">
        <v>731.31316255516754</v>
      </c>
      <c r="M42">
        <v>0.40780215231788081</v>
      </c>
    </row>
    <row r="43" spans="3:13">
      <c r="C43" t="s">
        <v>503</v>
      </c>
      <c r="D43" s="2">
        <v>141374</v>
      </c>
      <c r="E43">
        <f t="shared" si="0"/>
        <v>0.12742136097341145</v>
      </c>
      <c r="F43" t="s">
        <v>86</v>
      </c>
      <c r="G43">
        <v>1109500</v>
      </c>
      <c r="H43" t="s">
        <v>86</v>
      </c>
      <c r="I43">
        <v>668.50412599810443</v>
      </c>
      <c r="L43">
        <v>742.3471996836264</v>
      </c>
      <c r="M43">
        <v>5.3611728552514913E-2</v>
      </c>
    </row>
    <row r="44" spans="3:13">
      <c r="C44" t="s">
        <v>647</v>
      </c>
      <c r="D44">
        <v>880</v>
      </c>
      <c r="E44">
        <f t="shared" si="0"/>
        <v>0.47286405158516925</v>
      </c>
      <c r="F44" t="s">
        <v>88</v>
      </c>
      <c r="G44">
        <v>1861</v>
      </c>
      <c r="H44" t="s">
        <v>88</v>
      </c>
      <c r="L44">
        <v>757.53781088209143</v>
      </c>
      <c r="M44">
        <v>0.25143337210805222</v>
      </c>
    </row>
    <row r="45" spans="3:13">
      <c r="C45" t="s">
        <v>501</v>
      </c>
      <c r="D45" s="2">
        <v>153497</v>
      </c>
      <c r="E45">
        <f t="shared" si="0"/>
        <v>6.7707814119670945E-2</v>
      </c>
      <c r="F45" t="s">
        <v>90</v>
      </c>
      <c r="G45">
        <v>2267050</v>
      </c>
      <c r="H45" t="s">
        <v>90</v>
      </c>
      <c r="I45">
        <v>292.26432573072481</v>
      </c>
      <c r="L45">
        <v>764.13747749846152</v>
      </c>
      <c r="M45">
        <v>0.19565064183236849</v>
      </c>
    </row>
    <row r="46" spans="3:13">
      <c r="C46" t="s">
        <v>583</v>
      </c>
      <c r="D46" s="2">
        <v>17289</v>
      </c>
      <c r="E46">
        <f t="shared" si="0"/>
        <v>5.0626647144948758E-2</v>
      </c>
      <c r="F46" t="s">
        <v>92</v>
      </c>
      <c r="G46">
        <v>341500</v>
      </c>
      <c r="H46" t="s">
        <v>92</v>
      </c>
      <c r="I46">
        <v>555.78797606190165</v>
      </c>
      <c r="L46">
        <v>767.64743502766237</v>
      </c>
      <c r="M46">
        <v>0.10732549458753265</v>
      </c>
    </row>
    <row r="47" spans="3:13">
      <c r="C47" t="s">
        <v>556</v>
      </c>
      <c r="D47" s="2">
        <v>39018</v>
      </c>
      <c r="E47">
        <f t="shared" si="0"/>
        <v>0.764159811985899</v>
      </c>
      <c r="F47" t="s">
        <v>94</v>
      </c>
      <c r="G47">
        <v>51060</v>
      </c>
      <c r="H47" t="s">
        <v>94</v>
      </c>
      <c r="I47">
        <v>1029.00349372869</v>
      </c>
      <c r="L47">
        <v>773.02116903559636</v>
      </c>
      <c r="M47">
        <v>0.21212819921604795</v>
      </c>
    </row>
    <row r="48" spans="3:13">
      <c r="C48" t="s">
        <v>527</v>
      </c>
      <c r="D48" s="2">
        <v>81996</v>
      </c>
      <c r="E48">
        <f t="shared" si="0"/>
        <v>0.25784905660377361</v>
      </c>
      <c r="F48" t="s">
        <v>96</v>
      </c>
      <c r="G48">
        <v>318000</v>
      </c>
      <c r="H48" t="s">
        <v>96</v>
      </c>
      <c r="I48">
        <v>605.28611644634827</v>
      </c>
      <c r="L48">
        <v>785.51703852650564</v>
      </c>
      <c r="M48">
        <v>7.4298901504661688E-2</v>
      </c>
    </row>
    <row r="49" spans="3:15">
      <c r="C49" t="s">
        <v>563</v>
      </c>
      <c r="D49" s="2">
        <v>29410</v>
      </c>
      <c r="E49">
        <f t="shared" si="0"/>
        <v>0.52555396711937097</v>
      </c>
      <c r="F49" t="s">
        <v>98</v>
      </c>
      <c r="G49">
        <v>55960</v>
      </c>
      <c r="H49" t="s">
        <v>98</v>
      </c>
      <c r="I49">
        <v>1813.9311871708671</v>
      </c>
      <c r="L49">
        <v>800.37144081900601</v>
      </c>
      <c r="M49">
        <v>0.65693430656934304</v>
      </c>
    </row>
    <row r="50" spans="3:15">
      <c r="C50" t="s">
        <v>541</v>
      </c>
      <c r="D50" s="2">
        <v>52202</v>
      </c>
      <c r="E50">
        <f t="shared" si="0"/>
        <v>0.49039446119738089</v>
      </c>
      <c r="F50" t="s">
        <v>100</v>
      </c>
      <c r="G50">
        <v>106449</v>
      </c>
      <c r="H50" t="s">
        <v>100</v>
      </c>
      <c r="I50">
        <v>1030.8806904815444</v>
      </c>
      <c r="L50">
        <v>850.24891880899429</v>
      </c>
      <c r="M50">
        <v>0.27413072638650454</v>
      </c>
    </row>
    <row r="51" spans="3:15">
      <c r="C51" t="s">
        <v>652</v>
      </c>
      <c r="D51">
        <v>550</v>
      </c>
      <c r="E51">
        <f t="shared" si="0"/>
        <v>1.2387387387387387</v>
      </c>
      <c r="F51" t="s">
        <v>102</v>
      </c>
      <c r="G51">
        <v>444</v>
      </c>
      <c r="H51" t="s">
        <v>102</v>
      </c>
      <c r="I51">
        <v>11800.977753507301</v>
      </c>
      <c r="L51">
        <v>862.6581606186312</v>
      </c>
      <c r="M51">
        <v>0.28442822384428224</v>
      </c>
    </row>
    <row r="52" spans="3:15">
      <c r="C52" t="s">
        <v>575</v>
      </c>
      <c r="D52" s="2">
        <v>20006</v>
      </c>
      <c r="E52">
        <f t="shared" si="0"/>
        <v>2.165151515151515</v>
      </c>
      <c r="F52" t="s">
        <v>104</v>
      </c>
      <c r="G52">
        <v>9240</v>
      </c>
      <c r="H52" t="s">
        <v>104</v>
      </c>
      <c r="I52">
        <v>1691.1028930006692</v>
      </c>
      <c r="L52">
        <v>884.9922333678777</v>
      </c>
      <c r="M52">
        <v>0.13805816464915366</v>
      </c>
    </row>
    <row r="53" spans="3:15">
      <c r="C53" t="s">
        <v>507</v>
      </c>
      <c r="D53" s="2">
        <v>130671</v>
      </c>
      <c r="E53">
        <f t="shared" si="0"/>
        <v>1.6919720315939402</v>
      </c>
      <c r="F53" t="s">
        <v>106</v>
      </c>
      <c r="G53">
        <v>77230</v>
      </c>
      <c r="H53" t="s">
        <v>106</v>
      </c>
      <c r="I53">
        <v>3989.9233156608466</v>
      </c>
      <c r="L53">
        <v>956.47719652780972</v>
      </c>
      <c r="M53">
        <v>0.12498712667353244</v>
      </c>
    </row>
    <row r="54" spans="3:15">
      <c r="C54" t="s">
        <v>531</v>
      </c>
      <c r="D54" s="2">
        <v>73929</v>
      </c>
      <c r="E54">
        <f t="shared" si="0"/>
        <v>1.7423756775866133</v>
      </c>
      <c r="F54" t="s">
        <v>108</v>
      </c>
      <c r="G54">
        <v>42430</v>
      </c>
      <c r="H54" t="s">
        <v>108</v>
      </c>
      <c r="I54">
        <v>3107.1435949714087</v>
      </c>
      <c r="L54">
        <v>969.30979028083755</v>
      </c>
      <c r="M54">
        <v>0.27369160519845454</v>
      </c>
    </row>
    <row r="55" spans="3:15">
      <c r="C55" t="s">
        <v>628</v>
      </c>
      <c r="D55" s="2">
        <v>3065</v>
      </c>
      <c r="E55">
        <f t="shared" si="0"/>
        <v>0.13222605694564279</v>
      </c>
      <c r="F55" t="s">
        <v>110</v>
      </c>
      <c r="G55">
        <v>23180</v>
      </c>
      <c r="H55" t="s">
        <v>110</v>
      </c>
      <c r="L55">
        <v>979.75476128692151</v>
      </c>
      <c r="M55">
        <v>0.16971331937510067</v>
      </c>
      <c r="N55">
        <f>AVERAGE(M5:M55)</f>
        <v>0.26582763808569576</v>
      </c>
      <c r="O55">
        <f>STDEV(M5:M56)</f>
        <v>0.34557995520708396</v>
      </c>
    </row>
    <row r="56" spans="3:15">
      <c r="C56" t="s">
        <v>640</v>
      </c>
      <c r="D56" s="2">
        <v>1512</v>
      </c>
      <c r="E56">
        <f t="shared" si="0"/>
        <v>2.016</v>
      </c>
      <c r="F56" t="s">
        <v>112</v>
      </c>
      <c r="G56">
        <v>750</v>
      </c>
      <c r="H56" t="s">
        <v>112</v>
      </c>
      <c r="L56">
        <v>1029.00349372869</v>
      </c>
      <c r="M56">
        <v>0.764159811985899</v>
      </c>
    </row>
    <row r="57" spans="3:15">
      <c r="C57" t="s">
        <v>577</v>
      </c>
      <c r="D57" s="2">
        <v>19705</v>
      </c>
      <c r="E57">
        <f t="shared" si="0"/>
        <v>0.40780215231788081</v>
      </c>
      <c r="F57" t="s">
        <v>114</v>
      </c>
      <c r="G57">
        <v>48320</v>
      </c>
      <c r="H57" t="s">
        <v>114</v>
      </c>
      <c r="I57">
        <v>731.31316255516754</v>
      </c>
      <c r="L57">
        <v>1030.8806904815444</v>
      </c>
      <c r="M57">
        <v>0.49039446119738089</v>
      </c>
    </row>
    <row r="58" spans="3:15">
      <c r="C58" t="s">
        <v>550</v>
      </c>
      <c r="D58" s="2">
        <v>42150</v>
      </c>
      <c r="E58">
        <f t="shared" si="0"/>
        <v>0.16971331937510067</v>
      </c>
      <c r="F58" t="s">
        <v>116</v>
      </c>
      <c r="G58">
        <v>248360</v>
      </c>
      <c r="H58" t="s">
        <v>116</v>
      </c>
      <c r="I58">
        <v>979.75476128692151</v>
      </c>
      <c r="L58">
        <v>1032.1461864406781</v>
      </c>
      <c r="M58">
        <v>0.29391279320765579</v>
      </c>
    </row>
    <row r="59" spans="3:15">
      <c r="C59" t="s">
        <v>506</v>
      </c>
      <c r="D59" s="2">
        <v>137430</v>
      </c>
      <c r="E59">
        <f t="shared" si="0"/>
        <v>0.13805816464915366</v>
      </c>
      <c r="F59" t="s">
        <v>118</v>
      </c>
      <c r="G59">
        <v>995450</v>
      </c>
      <c r="H59" t="s">
        <v>118</v>
      </c>
      <c r="I59">
        <v>884.9922333678777</v>
      </c>
      <c r="L59">
        <v>1083.6241913839219</v>
      </c>
      <c r="M59">
        <v>2.0425669436749767</v>
      </c>
    </row>
    <row r="60" spans="3:15">
      <c r="C60" t="s">
        <v>596</v>
      </c>
      <c r="D60" s="2">
        <v>10886</v>
      </c>
      <c r="E60">
        <f t="shared" si="0"/>
        <v>0.52538610038610034</v>
      </c>
      <c r="F60" t="s">
        <v>120</v>
      </c>
      <c r="G60">
        <v>20720</v>
      </c>
      <c r="H60" t="s">
        <v>120</v>
      </c>
      <c r="I60">
        <v>693.4434919348322</v>
      </c>
      <c r="L60">
        <v>1094.725869640004</v>
      </c>
      <c r="M60">
        <v>1.0586206896551724</v>
      </c>
    </row>
    <row r="61" spans="3:15">
      <c r="C61" t="s">
        <v>631</v>
      </c>
      <c r="D61" s="2">
        <v>2880</v>
      </c>
      <c r="E61">
        <f t="shared" si="0"/>
        <v>0.10267379679144385</v>
      </c>
      <c r="F61" t="s">
        <v>122</v>
      </c>
      <c r="G61">
        <v>28050</v>
      </c>
      <c r="H61" t="s">
        <v>122</v>
      </c>
      <c r="L61">
        <v>1098.3588405291039</v>
      </c>
      <c r="M61">
        <v>3.1612937377587212E-2</v>
      </c>
    </row>
    <row r="62" spans="3:15">
      <c r="C62" t="s">
        <v>621</v>
      </c>
      <c r="D62" s="2">
        <v>4010</v>
      </c>
      <c r="E62">
        <f t="shared" si="0"/>
        <v>3.9702970297029704E-2</v>
      </c>
      <c r="F62" t="s">
        <v>124</v>
      </c>
      <c r="G62">
        <v>101000</v>
      </c>
      <c r="H62" t="s">
        <v>124</v>
      </c>
      <c r="I62">
        <v>163.87394315142922</v>
      </c>
      <c r="L62">
        <v>1196.1924148606811</v>
      </c>
      <c r="M62">
        <v>8.113313809416535E-2</v>
      </c>
    </row>
    <row r="63" spans="3:15">
      <c r="C63" t="s">
        <v>538</v>
      </c>
      <c r="D63" s="2">
        <v>58412</v>
      </c>
      <c r="E63">
        <f t="shared" si="0"/>
        <v>1.3779665015333804</v>
      </c>
      <c r="F63" t="s">
        <v>126</v>
      </c>
      <c r="G63">
        <v>42390</v>
      </c>
      <c r="H63" t="s">
        <v>126</v>
      </c>
      <c r="I63">
        <v>4623.2791121679338</v>
      </c>
      <c r="L63">
        <v>1245.9921906210197</v>
      </c>
      <c r="M63">
        <v>4.7719314450779683E-2</v>
      </c>
    </row>
    <row r="64" spans="3:15">
      <c r="C64" t="s">
        <v>512</v>
      </c>
      <c r="D64" s="2">
        <v>110414</v>
      </c>
      <c r="E64">
        <f t="shared" si="0"/>
        <v>0.110414</v>
      </c>
      <c r="F64" t="s">
        <v>128</v>
      </c>
      <c r="G64">
        <v>1000000</v>
      </c>
      <c r="H64" t="s">
        <v>128</v>
      </c>
      <c r="I64">
        <v>506.97529972332222</v>
      </c>
      <c r="L64">
        <v>1296.6959772115874</v>
      </c>
      <c r="M64">
        <v>0.63883530816570222</v>
      </c>
    </row>
    <row r="65" spans="3:13">
      <c r="C65" t="s">
        <v>656</v>
      </c>
      <c r="D65">
        <v>463</v>
      </c>
      <c r="E65">
        <f t="shared" si="0"/>
        <v>0.33166189111747851</v>
      </c>
      <c r="F65" t="s">
        <v>130</v>
      </c>
      <c r="G65">
        <v>1396</v>
      </c>
      <c r="H65" t="s">
        <v>130</v>
      </c>
      <c r="L65">
        <v>1349.4750169236536</v>
      </c>
      <c r="M65">
        <v>0.55662172878667726</v>
      </c>
    </row>
    <row r="66" spans="3:13">
      <c r="C66" t="s">
        <v>625</v>
      </c>
      <c r="D66" s="2">
        <v>3440</v>
      </c>
      <c r="E66">
        <f t="shared" si="0"/>
        <v>0.18828680897646416</v>
      </c>
      <c r="F66" t="s">
        <v>132</v>
      </c>
      <c r="G66">
        <v>18270</v>
      </c>
      <c r="H66" t="s">
        <v>132</v>
      </c>
      <c r="L66">
        <v>1350.5119911595439</v>
      </c>
      <c r="M66">
        <v>0.18317335161695805</v>
      </c>
    </row>
    <row r="67" spans="3:13">
      <c r="C67" t="s">
        <v>483</v>
      </c>
      <c r="D67" s="2">
        <v>454000</v>
      </c>
      <c r="E67">
        <f t="shared" si="0"/>
        <v>1.4939616308532693</v>
      </c>
      <c r="F67" t="s">
        <v>134</v>
      </c>
      <c r="G67">
        <v>303890</v>
      </c>
      <c r="H67" t="s">
        <v>134</v>
      </c>
      <c r="I67">
        <v>6074.7497872759777</v>
      </c>
      <c r="L67">
        <v>1419.4777669029734</v>
      </c>
      <c r="M67">
        <v>0.43134931828866951</v>
      </c>
    </row>
    <row r="68" spans="3:13">
      <c r="C68" t="s">
        <v>475</v>
      </c>
      <c r="D68" s="2">
        <v>1028446</v>
      </c>
      <c r="E68">
        <f t="shared" si="0"/>
        <v>1.8782446393708783</v>
      </c>
      <c r="F68" t="s">
        <v>136</v>
      </c>
      <c r="G68">
        <v>547557</v>
      </c>
      <c r="H68" t="s">
        <v>136</v>
      </c>
      <c r="I68">
        <v>3842.571170262529</v>
      </c>
      <c r="L68">
        <v>1434.9135426342639</v>
      </c>
      <c r="M68">
        <v>3.5588155392556373E-2</v>
      </c>
    </row>
    <row r="69" spans="3:13">
      <c r="C69" t="s">
        <v>634</v>
      </c>
      <c r="D69" s="2">
        <v>2590</v>
      </c>
      <c r="E69">
        <f t="shared" ref="E69:E132" si="5">D69/G69</f>
        <v>0.70765027322404372</v>
      </c>
      <c r="F69" t="s">
        <v>138</v>
      </c>
      <c r="G69">
        <v>3660</v>
      </c>
      <c r="H69" t="s">
        <v>138</v>
      </c>
      <c r="L69">
        <v>1437.7959891652858</v>
      </c>
      <c r="M69">
        <v>0.20960022205897486</v>
      </c>
    </row>
    <row r="70" spans="3:13">
      <c r="C70" t="s">
        <v>603</v>
      </c>
      <c r="D70" s="2">
        <v>9170</v>
      </c>
      <c r="E70">
        <f t="shared" si="5"/>
        <v>3.5588155392556373E-2</v>
      </c>
      <c r="F70" t="s">
        <v>140</v>
      </c>
      <c r="G70">
        <v>257670</v>
      </c>
      <c r="H70" t="s">
        <v>140</v>
      </c>
      <c r="I70">
        <v>1434.9135426342639</v>
      </c>
      <c r="L70">
        <v>1474.003432800587</v>
      </c>
      <c r="M70">
        <v>0.64048681934211638</v>
      </c>
    </row>
    <row r="71" spans="3:13">
      <c r="C71" t="s">
        <v>622</v>
      </c>
      <c r="D71" s="2">
        <v>3740</v>
      </c>
      <c r="E71">
        <f t="shared" si="5"/>
        <v>0.36956521739130432</v>
      </c>
      <c r="F71" t="s">
        <v>142</v>
      </c>
      <c r="G71">
        <v>10120</v>
      </c>
      <c r="H71" t="s">
        <v>142</v>
      </c>
      <c r="L71">
        <v>1480.7606023258074</v>
      </c>
      <c r="M71">
        <v>0.1349051390679683</v>
      </c>
    </row>
    <row r="72" spans="3:13">
      <c r="C72" t="s">
        <v>573</v>
      </c>
      <c r="D72" s="2">
        <v>20424</v>
      </c>
      <c r="E72">
        <f t="shared" si="5"/>
        <v>0.29391279320765579</v>
      </c>
      <c r="F72" t="s">
        <v>144</v>
      </c>
      <c r="G72">
        <v>69490</v>
      </c>
      <c r="H72" t="s">
        <v>144</v>
      </c>
      <c r="I72">
        <v>1032.1461864406781</v>
      </c>
      <c r="L72">
        <v>1545.7754526464819</v>
      </c>
      <c r="M72">
        <v>0.20028550117029759</v>
      </c>
    </row>
    <row r="73" spans="3:13">
      <c r="C73" t="s">
        <v>479</v>
      </c>
      <c r="D73" s="2">
        <v>644480</v>
      </c>
      <c r="E73">
        <f t="shared" si="5"/>
        <v>1.8490847535433523</v>
      </c>
      <c r="F73" t="s">
        <v>146</v>
      </c>
      <c r="G73">
        <v>348540</v>
      </c>
      <c r="H73" t="s">
        <v>146</v>
      </c>
      <c r="I73">
        <v>3867.6223601076663</v>
      </c>
      <c r="L73">
        <v>1552.9242008973658</v>
      </c>
      <c r="M73">
        <v>0.55468991593363048</v>
      </c>
    </row>
    <row r="74" spans="3:13">
      <c r="C74" t="s">
        <v>513</v>
      </c>
      <c r="D74" s="2">
        <v>109515</v>
      </c>
      <c r="E74">
        <f t="shared" si="5"/>
        <v>0.48129999121033662</v>
      </c>
      <c r="F74" t="s">
        <v>148</v>
      </c>
      <c r="G74">
        <v>227540</v>
      </c>
      <c r="H74" t="s">
        <v>148</v>
      </c>
      <c r="I74">
        <v>343.61277172002053</v>
      </c>
      <c r="L74">
        <v>1573.3186927248132</v>
      </c>
      <c r="M74">
        <v>0.68132942326490709</v>
      </c>
    </row>
    <row r="75" spans="3:13">
      <c r="C75" t="s">
        <v>509</v>
      </c>
      <c r="D75" s="2">
        <v>116960</v>
      </c>
      <c r="E75">
        <f t="shared" si="5"/>
        <v>0.90737005430566331</v>
      </c>
      <c r="F75" t="s">
        <v>150</v>
      </c>
      <c r="G75">
        <v>128900</v>
      </c>
      <c r="H75" t="s">
        <v>150</v>
      </c>
      <c r="I75">
        <v>2134.1043961671144</v>
      </c>
      <c r="L75">
        <v>1592.1314944139706</v>
      </c>
      <c r="M75">
        <v>0.36597400339086206</v>
      </c>
    </row>
    <row r="76" spans="3:13">
      <c r="C76" t="s">
        <v>644</v>
      </c>
      <c r="D76" s="2">
        <v>1127</v>
      </c>
      <c r="E76">
        <f t="shared" si="5"/>
        <v>3.3147058823529414</v>
      </c>
      <c r="F76" t="s">
        <v>154</v>
      </c>
      <c r="G76">
        <v>340</v>
      </c>
      <c r="H76" t="s">
        <v>154</v>
      </c>
      <c r="L76">
        <v>1651.2998082764682</v>
      </c>
      <c r="M76">
        <v>0.57717472118959112</v>
      </c>
    </row>
    <row r="77" spans="3:13">
      <c r="C77" t="s">
        <v>646</v>
      </c>
      <c r="D77" s="2">
        <v>1045</v>
      </c>
      <c r="E77">
        <f t="shared" si="5"/>
        <v>1.9351851851851851</v>
      </c>
      <c r="F77" t="s">
        <v>156</v>
      </c>
      <c r="G77">
        <v>540</v>
      </c>
      <c r="H77" t="s">
        <v>156</v>
      </c>
      <c r="L77">
        <v>1687.9686928293806</v>
      </c>
      <c r="M77">
        <v>0.44777343749999998</v>
      </c>
    </row>
    <row r="78" spans="3:13">
      <c r="C78" t="s">
        <v>594</v>
      </c>
      <c r="D78" s="2">
        <v>11501</v>
      </c>
      <c r="E78">
        <f t="shared" si="5"/>
        <v>0.10732549458753265</v>
      </c>
      <c r="F78" t="s">
        <v>158</v>
      </c>
      <c r="G78">
        <v>107160</v>
      </c>
      <c r="H78" t="s">
        <v>158</v>
      </c>
      <c r="I78">
        <v>767.64743502766237</v>
      </c>
      <c r="L78">
        <v>1691.1028930006692</v>
      </c>
      <c r="M78">
        <v>2.165151515151515</v>
      </c>
    </row>
    <row r="79" spans="3:13">
      <c r="C79" t="s">
        <v>545</v>
      </c>
      <c r="D79" s="2">
        <v>44348</v>
      </c>
      <c r="E79">
        <f t="shared" si="5"/>
        <v>0.18048184925931954</v>
      </c>
      <c r="F79" t="s">
        <v>160</v>
      </c>
      <c r="G79">
        <v>245720</v>
      </c>
      <c r="H79" t="s">
        <v>160</v>
      </c>
      <c r="L79">
        <v>1734.5963616093575</v>
      </c>
      <c r="M79">
        <v>9.6750000000000007</v>
      </c>
    </row>
    <row r="80" spans="3:13">
      <c r="C80" t="s">
        <v>624</v>
      </c>
      <c r="D80" s="2">
        <v>3455</v>
      </c>
      <c r="E80">
        <f t="shared" si="5"/>
        <v>0.12286628733997156</v>
      </c>
      <c r="F80" t="s">
        <v>162</v>
      </c>
      <c r="G80">
        <v>28120</v>
      </c>
      <c r="H80" t="s">
        <v>162</v>
      </c>
      <c r="L80">
        <v>1813.9311871708671</v>
      </c>
      <c r="M80">
        <v>0.52555396711937097</v>
      </c>
    </row>
    <row r="81" spans="3:15">
      <c r="C81" t="s">
        <v>605</v>
      </c>
      <c r="D81" s="2">
        <v>7970</v>
      </c>
      <c r="E81">
        <f t="shared" si="5"/>
        <v>4.0487680975361949E-2</v>
      </c>
      <c r="F81" t="s">
        <v>164</v>
      </c>
      <c r="G81">
        <v>196850</v>
      </c>
      <c r="H81" t="s">
        <v>164</v>
      </c>
      <c r="L81">
        <v>1826.4568718098305</v>
      </c>
      <c r="M81">
        <v>2.8553129586240636E-2</v>
      </c>
    </row>
    <row r="82" spans="3:15">
      <c r="C82" t="s">
        <v>618</v>
      </c>
      <c r="D82" s="2">
        <v>4266</v>
      </c>
      <c r="E82">
        <f t="shared" si="5"/>
        <v>0.15478955007256895</v>
      </c>
      <c r="F82" t="s">
        <v>166</v>
      </c>
      <c r="G82">
        <v>27560</v>
      </c>
      <c r="H82" t="s">
        <v>166</v>
      </c>
      <c r="I82">
        <v>393.15915093197373</v>
      </c>
      <c r="L82">
        <v>1894.6178719302022</v>
      </c>
      <c r="M82">
        <v>8.4545198762008125E-2</v>
      </c>
    </row>
    <row r="83" spans="3:15">
      <c r="C83" t="s">
        <v>587</v>
      </c>
      <c r="D83" s="2">
        <v>14742</v>
      </c>
      <c r="E83">
        <f t="shared" si="5"/>
        <v>0.13175440164447225</v>
      </c>
      <c r="F83" t="s">
        <v>168</v>
      </c>
      <c r="G83">
        <v>111890</v>
      </c>
      <c r="H83" t="s">
        <v>168</v>
      </c>
      <c r="I83">
        <v>662.43558622759747</v>
      </c>
      <c r="L83">
        <v>1938.3607652173914</v>
      </c>
      <c r="M83">
        <v>1.9904761904761905</v>
      </c>
    </row>
    <row r="84" spans="3:15">
      <c r="C84" t="s">
        <v>637</v>
      </c>
      <c r="D84" s="2">
        <v>2090</v>
      </c>
      <c r="E84">
        <f t="shared" si="5"/>
        <v>1.9904761904761905</v>
      </c>
      <c r="F84" t="s">
        <v>170</v>
      </c>
      <c r="G84">
        <v>1050</v>
      </c>
      <c r="H84" t="s">
        <v>170</v>
      </c>
      <c r="I84">
        <v>1938.3607652173914</v>
      </c>
      <c r="L84">
        <v>1987.5759031440432</v>
      </c>
      <c r="M84">
        <v>0.35243007300984558</v>
      </c>
      <c r="N84">
        <f>AVERAGE(M56:M84)</f>
        <v>0.8720557658247482</v>
      </c>
      <c r="O84">
        <f>STDEV(M56:M85)</f>
        <v>1.7601301241533638</v>
      </c>
    </row>
    <row r="85" spans="3:15">
      <c r="C85" t="s">
        <v>494</v>
      </c>
      <c r="D85" s="2">
        <v>199567</v>
      </c>
      <c r="E85">
        <f t="shared" si="5"/>
        <v>2.2044294708936265</v>
      </c>
      <c r="F85" t="s">
        <v>172</v>
      </c>
      <c r="G85">
        <v>90530</v>
      </c>
      <c r="H85" t="s">
        <v>172</v>
      </c>
      <c r="I85">
        <v>2280.3851216435892</v>
      </c>
      <c r="L85">
        <v>2078.4901785729239</v>
      </c>
      <c r="M85">
        <v>0.50592270752343926</v>
      </c>
    </row>
    <row r="86" spans="3:15">
      <c r="C86" t="s">
        <v>590</v>
      </c>
      <c r="D86" s="2">
        <v>12890</v>
      </c>
      <c r="E86">
        <f t="shared" si="5"/>
        <v>0.1285785536159601</v>
      </c>
      <c r="F86" t="s">
        <v>174</v>
      </c>
      <c r="G86">
        <v>100250</v>
      </c>
      <c r="H86" t="s">
        <v>174</v>
      </c>
      <c r="I86">
        <v>18177.252566684376</v>
      </c>
      <c r="L86">
        <v>2082.8102296052662</v>
      </c>
      <c r="M86">
        <v>0.90502183406113534</v>
      </c>
    </row>
    <row r="87" spans="3:15">
      <c r="C87" t="s">
        <v>469</v>
      </c>
      <c r="D87" s="2">
        <v>4865000</v>
      </c>
      <c r="E87">
        <f t="shared" si="5"/>
        <v>1.6362896417652419</v>
      </c>
      <c r="F87" t="s">
        <v>176</v>
      </c>
      <c r="G87">
        <v>2973190</v>
      </c>
      <c r="H87" t="s">
        <v>176</v>
      </c>
      <c r="I87">
        <v>606.05381587854367</v>
      </c>
      <c r="L87">
        <v>2134.1043961671144</v>
      </c>
      <c r="M87">
        <v>0.90737005430566331</v>
      </c>
    </row>
    <row r="88" spans="3:15">
      <c r="C88" t="s">
        <v>481</v>
      </c>
      <c r="D88" s="2">
        <v>496607</v>
      </c>
      <c r="E88">
        <f t="shared" si="5"/>
        <v>0.27413072638650454</v>
      </c>
      <c r="F88" t="s">
        <v>178</v>
      </c>
      <c r="G88">
        <v>1811570</v>
      </c>
      <c r="H88" t="s">
        <v>178</v>
      </c>
      <c r="I88">
        <v>850.24891880899429</v>
      </c>
      <c r="L88">
        <v>2159.237561281238</v>
      </c>
      <c r="M88">
        <v>1.1464865734040843</v>
      </c>
    </row>
    <row r="89" spans="3:15">
      <c r="C89" t="s">
        <v>492</v>
      </c>
      <c r="D89" s="2">
        <v>214006</v>
      </c>
      <c r="E89">
        <f t="shared" si="5"/>
        <v>0.13140892204721991</v>
      </c>
      <c r="F89" t="s">
        <v>180</v>
      </c>
      <c r="G89">
        <v>1628550</v>
      </c>
      <c r="H89" t="s">
        <v>180</v>
      </c>
      <c r="I89">
        <v>2960.3847681042384</v>
      </c>
      <c r="L89">
        <v>2201.1756142653385</v>
      </c>
      <c r="M89">
        <v>0.10458729415815325</v>
      </c>
    </row>
    <row r="90" spans="3:15">
      <c r="C90" t="s">
        <v>537</v>
      </c>
      <c r="D90" s="2">
        <v>58592</v>
      </c>
      <c r="E90">
        <f t="shared" si="5"/>
        <v>0.1349051390679683</v>
      </c>
      <c r="F90" t="s">
        <v>182</v>
      </c>
      <c r="G90">
        <v>434320</v>
      </c>
      <c r="H90" t="s">
        <v>182</v>
      </c>
      <c r="I90">
        <v>1480.7606023258074</v>
      </c>
      <c r="L90">
        <v>2226.2698706331316</v>
      </c>
      <c r="M90">
        <v>0.47506388597358962</v>
      </c>
    </row>
    <row r="91" spans="3:15">
      <c r="C91" t="s">
        <v>518</v>
      </c>
      <c r="D91" s="2">
        <v>96602</v>
      </c>
      <c r="E91">
        <f t="shared" si="5"/>
        <v>1.4022644796051678</v>
      </c>
      <c r="F91" t="s">
        <v>184</v>
      </c>
      <c r="G91">
        <v>68890</v>
      </c>
      <c r="H91" t="s">
        <v>184</v>
      </c>
      <c r="I91">
        <v>2840.1968208209391</v>
      </c>
      <c r="L91">
        <v>2271.1875345673452</v>
      </c>
      <c r="M91">
        <v>0.10901309449577688</v>
      </c>
    </row>
    <row r="92" spans="3:15">
      <c r="C92" t="s">
        <v>655</v>
      </c>
      <c r="D92">
        <v>500</v>
      </c>
      <c r="E92">
        <f t="shared" si="5"/>
        <v>0.8771929824561403</v>
      </c>
      <c r="F92" t="s">
        <v>186</v>
      </c>
      <c r="G92">
        <v>570</v>
      </c>
      <c r="H92" t="s">
        <v>186</v>
      </c>
      <c r="L92">
        <v>2280.3851216435892</v>
      </c>
      <c r="M92">
        <v>2.2044294708936265</v>
      </c>
    </row>
    <row r="93" spans="3:15">
      <c r="C93" t="s">
        <v>580</v>
      </c>
      <c r="D93" s="2">
        <v>18566</v>
      </c>
      <c r="E93">
        <f t="shared" si="5"/>
        <v>0.85794824399260627</v>
      </c>
      <c r="F93" t="s">
        <v>188</v>
      </c>
      <c r="G93">
        <v>21640</v>
      </c>
      <c r="H93" t="s">
        <v>188</v>
      </c>
      <c r="I93">
        <v>2970.7878900676219</v>
      </c>
      <c r="L93">
        <v>2327.4365237164175</v>
      </c>
      <c r="M93">
        <v>0.3705876934414149</v>
      </c>
    </row>
    <row r="94" spans="3:15">
      <c r="C94" t="s">
        <v>482</v>
      </c>
      <c r="D94" s="2">
        <v>487700</v>
      </c>
      <c r="E94">
        <f t="shared" si="5"/>
        <v>1.6580539878969198</v>
      </c>
      <c r="F94" t="s">
        <v>190</v>
      </c>
      <c r="G94">
        <v>294140</v>
      </c>
      <c r="H94" t="s">
        <v>190</v>
      </c>
      <c r="I94">
        <v>2579.4766765080717</v>
      </c>
      <c r="L94">
        <v>2356.6450022297818</v>
      </c>
      <c r="M94">
        <v>1.3428958915037894</v>
      </c>
    </row>
    <row r="95" spans="3:15">
      <c r="C95" t="s">
        <v>570</v>
      </c>
      <c r="D95" s="2">
        <v>22121</v>
      </c>
      <c r="E95">
        <f t="shared" si="5"/>
        <v>2.0425669436749767</v>
      </c>
      <c r="F95" t="s">
        <v>192</v>
      </c>
      <c r="G95">
        <v>10830</v>
      </c>
      <c r="H95" t="s">
        <v>192</v>
      </c>
      <c r="I95">
        <v>1083.6241913839219</v>
      </c>
      <c r="L95">
        <v>2503.7941941068484</v>
      </c>
      <c r="M95">
        <v>1.3657763739229523</v>
      </c>
    </row>
    <row r="96" spans="3:15">
      <c r="C96" t="s">
        <v>473</v>
      </c>
      <c r="D96" s="2">
        <v>1215000</v>
      </c>
      <c r="E96">
        <f t="shared" si="5"/>
        <v>3.3327847267939434</v>
      </c>
      <c r="F96" t="s">
        <v>194</v>
      </c>
      <c r="G96">
        <v>364560</v>
      </c>
      <c r="H96" t="s">
        <v>194</v>
      </c>
      <c r="I96">
        <v>3570.4368119394035</v>
      </c>
      <c r="L96">
        <v>2553.1674492631282</v>
      </c>
      <c r="M96">
        <v>0.29257750466063659</v>
      </c>
    </row>
    <row r="97" spans="3:13">
      <c r="C97" t="s">
        <v>608</v>
      </c>
      <c r="D97" s="2">
        <v>7203</v>
      </c>
      <c r="E97">
        <f t="shared" si="5"/>
        <v>8.113313809416535E-2</v>
      </c>
      <c r="F97" t="s">
        <v>196</v>
      </c>
      <c r="G97">
        <v>88780</v>
      </c>
      <c r="H97" t="s">
        <v>196</v>
      </c>
      <c r="I97">
        <v>1196.1924148606811</v>
      </c>
      <c r="L97">
        <v>2565.4083117763112</v>
      </c>
      <c r="M97">
        <v>1.3846608536625191</v>
      </c>
    </row>
    <row r="98" spans="3:13">
      <c r="C98" t="s">
        <v>516</v>
      </c>
      <c r="D98" s="2">
        <v>97418</v>
      </c>
      <c r="E98">
        <f t="shared" si="5"/>
        <v>3.6084750157424898E-2</v>
      </c>
      <c r="F98" t="s">
        <v>198</v>
      </c>
      <c r="G98">
        <v>2699700</v>
      </c>
      <c r="H98" t="s">
        <v>198</v>
      </c>
      <c r="I98">
        <v>4786.6703061735134</v>
      </c>
      <c r="L98">
        <v>2579.4766765080717</v>
      </c>
      <c r="M98">
        <v>1.6580539878969198</v>
      </c>
    </row>
    <row r="99" spans="3:13">
      <c r="C99" t="s">
        <v>499</v>
      </c>
      <c r="D99" s="2">
        <v>161415</v>
      </c>
      <c r="E99">
        <f t="shared" si="5"/>
        <v>0.28361211652668938</v>
      </c>
      <c r="F99" t="s">
        <v>200</v>
      </c>
      <c r="G99">
        <v>569140</v>
      </c>
      <c r="H99" t="s">
        <v>200</v>
      </c>
      <c r="I99">
        <v>491.74534863013497</v>
      </c>
      <c r="L99">
        <v>2657.5851493364344</v>
      </c>
      <c r="M99">
        <v>0.61579437634470646</v>
      </c>
    </row>
    <row r="100" spans="3:13">
      <c r="C100" t="s">
        <v>651</v>
      </c>
      <c r="D100">
        <v>670</v>
      </c>
      <c r="E100">
        <f t="shared" si="5"/>
        <v>0.8271604938271605</v>
      </c>
      <c r="F100" t="s">
        <v>202</v>
      </c>
      <c r="G100">
        <v>810</v>
      </c>
      <c r="H100" t="s">
        <v>202</v>
      </c>
      <c r="L100">
        <v>2711.3003905051196</v>
      </c>
      <c r="M100">
        <v>5.684667583572979E-2</v>
      </c>
    </row>
    <row r="101" spans="3:13">
      <c r="C101" t="s">
        <v>566</v>
      </c>
      <c r="D101" s="2">
        <v>25554</v>
      </c>
      <c r="E101">
        <f t="shared" si="5"/>
        <v>0.21222489826426377</v>
      </c>
      <c r="F101" t="s">
        <v>204</v>
      </c>
      <c r="G101">
        <v>120410</v>
      </c>
      <c r="H101" t="s">
        <v>204</v>
      </c>
      <c r="I101">
        <v>580.56106464950483</v>
      </c>
      <c r="L101">
        <v>2840.1968208209391</v>
      </c>
      <c r="M101">
        <v>1.4022644796051678</v>
      </c>
    </row>
    <row r="102" spans="3:13">
      <c r="C102" t="s">
        <v>610</v>
      </c>
      <c r="D102" s="2">
        <v>6955</v>
      </c>
      <c r="E102">
        <f t="shared" si="5"/>
        <v>0.63883530816570222</v>
      </c>
      <c r="F102" t="s">
        <v>208</v>
      </c>
      <c r="G102">
        <v>10887</v>
      </c>
      <c r="H102" t="s">
        <v>208</v>
      </c>
      <c r="I102">
        <v>1296.6959772115874</v>
      </c>
      <c r="L102">
        <v>2881.5064441157824</v>
      </c>
      <c r="M102">
        <v>0.46718742299541671</v>
      </c>
    </row>
    <row r="103" spans="3:13">
      <c r="C103" t="s">
        <v>611</v>
      </c>
      <c r="D103" s="2">
        <v>6608</v>
      </c>
      <c r="E103">
        <f t="shared" si="5"/>
        <v>0.37081930415263747</v>
      </c>
      <c r="F103" t="s">
        <v>210</v>
      </c>
      <c r="G103">
        <v>17820</v>
      </c>
      <c r="H103" t="s">
        <v>210</v>
      </c>
      <c r="I103">
        <v>9757.4486829550351</v>
      </c>
      <c r="L103">
        <v>2960.3847681042384</v>
      </c>
      <c r="M103">
        <v>0.13140892204721991</v>
      </c>
    </row>
    <row r="104" spans="3:13">
      <c r="C104" t="s">
        <v>560</v>
      </c>
      <c r="D104" s="2">
        <v>34000</v>
      </c>
      <c r="E104">
        <f t="shared" si="5"/>
        <v>0.17726798748696559</v>
      </c>
      <c r="F104" t="s">
        <v>212</v>
      </c>
      <c r="G104">
        <v>191800</v>
      </c>
      <c r="H104" t="s">
        <v>212</v>
      </c>
      <c r="I104">
        <v>690.40125183579266</v>
      </c>
      <c r="L104">
        <v>2970.7878900676219</v>
      </c>
      <c r="M104">
        <v>0.85794824399260627</v>
      </c>
    </row>
    <row r="105" spans="3:13">
      <c r="C105" t="s">
        <v>555</v>
      </c>
      <c r="D105" s="2">
        <v>39568</v>
      </c>
      <c r="E105">
        <f t="shared" si="5"/>
        <v>0.17143847487001734</v>
      </c>
      <c r="F105" t="s">
        <v>214</v>
      </c>
      <c r="G105">
        <v>230800</v>
      </c>
      <c r="H105" t="s">
        <v>214</v>
      </c>
      <c r="L105">
        <v>2977.6668077485879</v>
      </c>
      <c r="M105">
        <v>1.6303393543586988</v>
      </c>
    </row>
    <row r="106" spans="3:13">
      <c r="C106" t="s">
        <v>533</v>
      </c>
      <c r="D106" s="2">
        <v>71300</v>
      </c>
      <c r="E106">
        <f t="shared" si="5"/>
        <v>1.1464865734040843</v>
      </c>
      <c r="F106" t="s">
        <v>216</v>
      </c>
      <c r="G106">
        <v>62190</v>
      </c>
      <c r="H106" t="s">
        <v>216</v>
      </c>
      <c r="I106">
        <v>2159.237561281238</v>
      </c>
      <c r="L106">
        <v>3019.8192305191324</v>
      </c>
      <c r="M106">
        <v>0.43951605539491706</v>
      </c>
    </row>
    <row r="107" spans="3:13">
      <c r="C107" t="s">
        <v>609</v>
      </c>
      <c r="D107" s="2">
        <v>6970</v>
      </c>
      <c r="E107">
        <f t="shared" si="5"/>
        <v>0.68132942326490709</v>
      </c>
      <c r="F107" t="s">
        <v>218</v>
      </c>
      <c r="G107">
        <v>10230</v>
      </c>
      <c r="H107" t="s">
        <v>218</v>
      </c>
      <c r="I107">
        <v>1573.3186927248132</v>
      </c>
      <c r="L107">
        <v>3107.1435949714087</v>
      </c>
      <c r="M107">
        <v>1.7423756775866133</v>
      </c>
    </row>
    <row r="108" spans="3:13">
      <c r="C108" t="s">
        <v>613</v>
      </c>
      <c r="D108" s="2">
        <v>5940</v>
      </c>
      <c r="E108">
        <f t="shared" si="5"/>
        <v>0.19565217391304349</v>
      </c>
      <c r="F108" t="s">
        <v>220</v>
      </c>
      <c r="G108">
        <v>30360</v>
      </c>
      <c r="H108" t="s">
        <v>220</v>
      </c>
      <c r="L108">
        <v>3178.3278989720493</v>
      </c>
      <c r="M108">
        <v>0.81070121444019294</v>
      </c>
    </row>
    <row r="109" spans="3:13">
      <c r="C109" t="s">
        <v>598</v>
      </c>
      <c r="D109" s="2">
        <v>10600</v>
      </c>
      <c r="E109">
        <f t="shared" si="5"/>
        <v>0.11004983388704319</v>
      </c>
      <c r="F109" t="s">
        <v>222</v>
      </c>
      <c r="G109">
        <v>96320</v>
      </c>
      <c r="H109" t="s">
        <v>222</v>
      </c>
      <c r="L109">
        <v>3304.0328600111802</v>
      </c>
      <c r="M109">
        <v>1.8082295778924993</v>
      </c>
    </row>
    <row r="110" spans="3:13">
      <c r="C110" t="s">
        <v>515</v>
      </c>
      <c r="D110" s="2">
        <v>100024</v>
      </c>
      <c r="E110">
        <f t="shared" si="5"/>
        <v>5.684667583572979E-2</v>
      </c>
      <c r="F110" t="s">
        <v>224</v>
      </c>
      <c r="G110">
        <v>1759540</v>
      </c>
      <c r="H110" t="s">
        <v>224</v>
      </c>
      <c r="I110">
        <v>2711.3003905051196</v>
      </c>
      <c r="L110">
        <v>3323.2486372261887</v>
      </c>
      <c r="M110">
        <v>2.1805362462760676</v>
      </c>
    </row>
    <row r="111" spans="3:13">
      <c r="C111" t="s">
        <v>660</v>
      </c>
      <c r="D111">
        <v>380</v>
      </c>
      <c r="E111">
        <f t="shared" si="5"/>
        <v>2.375</v>
      </c>
      <c r="F111" t="s">
        <v>226</v>
      </c>
      <c r="G111">
        <v>160</v>
      </c>
      <c r="H111" t="s">
        <v>226</v>
      </c>
      <c r="L111">
        <v>3570.4368119394035</v>
      </c>
      <c r="M111">
        <v>3.3327847267939434</v>
      </c>
    </row>
    <row r="112" spans="3:13">
      <c r="C112" t="s">
        <v>525</v>
      </c>
      <c r="D112" s="2">
        <v>84166</v>
      </c>
      <c r="E112">
        <f t="shared" si="5"/>
        <v>1.3428958915037894</v>
      </c>
      <c r="F112" t="s">
        <v>228</v>
      </c>
      <c r="G112">
        <v>62675</v>
      </c>
      <c r="H112" t="s">
        <v>228</v>
      </c>
      <c r="I112">
        <v>2356.6450022297818</v>
      </c>
      <c r="L112">
        <v>3842.571170262529</v>
      </c>
      <c r="M112">
        <v>1.8782446393708783</v>
      </c>
    </row>
    <row r="113" spans="3:15">
      <c r="C113" t="s">
        <v>630</v>
      </c>
      <c r="D113" s="2">
        <v>2899</v>
      </c>
      <c r="E113">
        <f t="shared" si="5"/>
        <v>1.1193050193050194</v>
      </c>
      <c r="F113" t="s">
        <v>230</v>
      </c>
      <c r="G113">
        <v>2590</v>
      </c>
      <c r="H113" t="s">
        <v>230</v>
      </c>
      <c r="I113">
        <v>7310.3099234393403</v>
      </c>
      <c r="L113">
        <v>3867.6223601076663</v>
      </c>
      <c r="M113">
        <v>1.8490847535433523</v>
      </c>
    </row>
    <row r="114" spans="3:15">
      <c r="C114" t="s">
        <v>658</v>
      </c>
      <c r="D114">
        <v>413</v>
      </c>
      <c r="E114">
        <f t="shared" si="5"/>
        <v>13.630363036303629</v>
      </c>
      <c r="F114" t="s">
        <v>232</v>
      </c>
      <c r="G114">
        <v>30.3</v>
      </c>
      <c r="H114" t="s">
        <v>232</v>
      </c>
      <c r="L114">
        <v>3917.8474828628291</v>
      </c>
      <c r="M114">
        <v>1.5086210030170482</v>
      </c>
    </row>
    <row r="115" spans="3:15">
      <c r="C115" t="s">
        <v>588</v>
      </c>
      <c r="D115" s="2">
        <v>14038</v>
      </c>
      <c r="E115">
        <f t="shared" si="5"/>
        <v>0.55662172878667726</v>
      </c>
      <c r="F115" t="s">
        <v>234</v>
      </c>
      <c r="G115">
        <v>25220</v>
      </c>
      <c r="H115" t="s">
        <v>234</v>
      </c>
      <c r="I115">
        <v>1349.4750169236536</v>
      </c>
      <c r="L115">
        <v>3989.9233156608466</v>
      </c>
      <c r="M115">
        <v>1.6919720315939402</v>
      </c>
    </row>
    <row r="116" spans="3:15">
      <c r="C116" t="s">
        <v>572</v>
      </c>
      <c r="D116" s="2">
        <v>21269</v>
      </c>
      <c r="E116">
        <f t="shared" si="5"/>
        <v>3.6557236163630116E-2</v>
      </c>
      <c r="F116" t="s">
        <v>236</v>
      </c>
      <c r="G116">
        <v>581800</v>
      </c>
      <c r="H116" t="s">
        <v>236</v>
      </c>
      <c r="L116">
        <v>4391.5600729384751</v>
      </c>
      <c r="M116">
        <v>0.35760130644487487</v>
      </c>
    </row>
    <row r="117" spans="3:15">
      <c r="C117" t="s">
        <v>585</v>
      </c>
      <c r="D117" s="2">
        <v>15450</v>
      </c>
      <c r="E117">
        <f t="shared" si="5"/>
        <v>0.16387356809503606</v>
      </c>
      <c r="F117" t="s">
        <v>238</v>
      </c>
      <c r="G117">
        <v>94280</v>
      </c>
      <c r="H117" t="s">
        <v>238</v>
      </c>
      <c r="L117">
        <v>4605.4204628874095</v>
      </c>
      <c r="M117">
        <v>4.1370656370656373</v>
      </c>
    </row>
    <row r="118" spans="3:15">
      <c r="C118" t="s">
        <v>502</v>
      </c>
      <c r="D118" s="2">
        <v>144403</v>
      </c>
      <c r="E118">
        <f t="shared" si="5"/>
        <v>0.43951605539491706</v>
      </c>
      <c r="F118" t="s">
        <v>240</v>
      </c>
      <c r="G118">
        <v>328550</v>
      </c>
      <c r="H118" t="s">
        <v>240</v>
      </c>
      <c r="I118">
        <v>3019.8192305191324</v>
      </c>
      <c r="L118">
        <v>4623.2791121679338</v>
      </c>
      <c r="M118">
        <v>1.3779665015333804</v>
      </c>
    </row>
    <row r="119" spans="3:15">
      <c r="C119" t="s">
        <v>667</v>
      </c>
      <c r="D119">
        <v>88</v>
      </c>
      <c r="E119">
        <f t="shared" si="5"/>
        <v>0.29333333333333333</v>
      </c>
      <c r="F119" t="s">
        <v>242</v>
      </c>
      <c r="G119">
        <v>300</v>
      </c>
      <c r="H119" t="s">
        <v>242</v>
      </c>
      <c r="L119">
        <v>4786.6703061735134</v>
      </c>
      <c r="M119">
        <v>3.6084750157424898E-2</v>
      </c>
    </row>
    <row r="120" spans="3:15">
      <c r="C120" t="s">
        <v>569</v>
      </c>
      <c r="D120" s="2">
        <v>22474</v>
      </c>
      <c r="E120">
        <f t="shared" si="5"/>
        <v>1.8418443029364278E-2</v>
      </c>
      <c r="F120" t="s">
        <v>244</v>
      </c>
      <c r="G120">
        <v>1220190</v>
      </c>
      <c r="H120" t="s">
        <v>244</v>
      </c>
      <c r="L120">
        <v>4833.4450790696774</v>
      </c>
      <c r="M120">
        <v>4.8444130127298441</v>
      </c>
      <c r="N120">
        <f>AVERAGE(M85:M120)</f>
        <v>1.2758176063589963</v>
      </c>
      <c r="O120">
        <f>STDEV(M85:M121)</f>
        <v>1.0961991168832401</v>
      </c>
    </row>
    <row r="121" spans="3:15">
      <c r="C121" t="s">
        <v>627</v>
      </c>
      <c r="D121" s="2">
        <v>3096</v>
      </c>
      <c r="E121">
        <f t="shared" si="5"/>
        <v>9.6750000000000007</v>
      </c>
      <c r="F121" t="s">
        <v>246</v>
      </c>
      <c r="G121">
        <v>320</v>
      </c>
      <c r="H121" t="s">
        <v>246</v>
      </c>
      <c r="I121">
        <v>1734.5963616093575</v>
      </c>
      <c r="L121">
        <v>5011.6192705160684</v>
      </c>
      <c r="M121">
        <v>0.12687634328517014</v>
      </c>
    </row>
    <row r="122" spans="3:15">
      <c r="C122" t="s">
        <v>638</v>
      </c>
      <c r="D122" s="2">
        <v>2028</v>
      </c>
      <c r="E122">
        <f t="shared" si="5"/>
        <v>11.266666666666667</v>
      </c>
      <c r="F122" t="s">
        <v>248</v>
      </c>
      <c r="G122">
        <v>180</v>
      </c>
      <c r="H122" t="s">
        <v>248</v>
      </c>
      <c r="L122">
        <v>5038.9842738193784</v>
      </c>
      <c r="M122">
        <v>5.0862615587846767</v>
      </c>
    </row>
    <row r="123" spans="3:15">
      <c r="C123" t="s">
        <v>597</v>
      </c>
      <c r="D123" s="2">
        <v>10628</v>
      </c>
      <c r="E123">
        <f t="shared" si="5"/>
        <v>1.0311438827980983E-2</v>
      </c>
      <c r="F123" t="s">
        <v>250</v>
      </c>
      <c r="G123">
        <v>1030700</v>
      </c>
      <c r="H123" t="s">
        <v>250</v>
      </c>
      <c r="L123">
        <v>5093.0647792983291</v>
      </c>
      <c r="M123">
        <v>8.5242173870831245E-2</v>
      </c>
    </row>
    <row r="124" spans="3:15">
      <c r="C124" t="s">
        <v>636</v>
      </c>
      <c r="D124" s="2">
        <v>2149</v>
      </c>
      <c r="E124">
        <f t="shared" si="5"/>
        <v>1.0586206896551724</v>
      </c>
      <c r="F124" t="s">
        <v>252</v>
      </c>
      <c r="G124">
        <v>2030</v>
      </c>
      <c r="H124" t="s">
        <v>252</v>
      </c>
      <c r="I124">
        <v>1094.725869640004</v>
      </c>
      <c r="L124">
        <v>5131.5370986916241</v>
      </c>
      <c r="M124">
        <v>1.4228015908086611</v>
      </c>
    </row>
    <row r="125" spans="3:15">
      <c r="C125" t="s">
        <v>487</v>
      </c>
      <c r="D125" s="2">
        <v>389345</v>
      </c>
      <c r="E125">
        <f t="shared" si="5"/>
        <v>0.20028550117029759</v>
      </c>
      <c r="F125" t="s">
        <v>254</v>
      </c>
      <c r="G125">
        <v>1943950</v>
      </c>
      <c r="H125" t="s">
        <v>254</v>
      </c>
      <c r="I125">
        <v>1545.7754526464819</v>
      </c>
      <c r="L125">
        <v>5253.4715431915729</v>
      </c>
      <c r="M125">
        <v>1.0918063735046066</v>
      </c>
    </row>
    <row r="126" spans="3:15">
      <c r="C126" t="s">
        <v>665</v>
      </c>
      <c r="D126">
        <v>240</v>
      </c>
      <c r="E126">
        <f t="shared" si="5"/>
        <v>0.34285714285714286</v>
      </c>
      <c r="F126" t="s">
        <v>256</v>
      </c>
      <c r="G126">
        <v>700</v>
      </c>
      <c r="H126" t="s">
        <v>256</v>
      </c>
      <c r="L126">
        <v>5586.3379773627194</v>
      </c>
      <c r="M126">
        <v>0.10715762206630827</v>
      </c>
    </row>
    <row r="127" spans="3:15">
      <c r="C127" t="s">
        <v>601</v>
      </c>
      <c r="D127" s="2">
        <v>9352</v>
      </c>
      <c r="E127">
        <f t="shared" si="5"/>
        <v>0.28442822384428224</v>
      </c>
      <c r="F127" t="s">
        <v>257</v>
      </c>
      <c r="G127">
        <v>32880</v>
      </c>
      <c r="H127" t="s">
        <v>257</v>
      </c>
      <c r="I127">
        <v>862.6581606186312</v>
      </c>
      <c r="L127">
        <v>6074.7497872759777</v>
      </c>
      <c r="M127">
        <v>1.4939616308532693</v>
      </c>
    </row>
    <row r="128" spans="3:15">
      <c r="C128" t="s">
        <v>668</v>
      </c>
      <c r="D128">
        <v>77</v>
      </c>
      <c r="E128">
        <f t="shared" si="5"/>
        <v>38.5</v>
      </c>
      <c r="F128" t="s">
        <v>259</v>
      </c>
      <c r="G128">
        <v>2</v>
      </c>
      <c r="H128" t="s">
        <v>259</v>
      </c>
      <c r="L128">
        <v>6232.464155834582</v>
      </c>
      <c r="M128">
        <v>0.22576090468497576</v>
      </c>
    </row>
    <row r="129" spans="3:15">
      <c r="C129" t="s">
        <v>544</v>
      </c>
      <c r="D129" s="2">
        <v>44359</v>
      </c>
      <c r="E129">
        <f t="shared" si="5"/>
        <v>2.8553129586240636E-2</v>
      </c>
      <c r="F129" t="s">
        <v>261</v>
      </c>
      <c r="G129">
        <v>1553560</v>
      </c>
      <c r="H129" t="s">
        <v>261</v>
      </c>
      <c r="I129">
        <v>1826.4568718098305</v>
      </c>
      <c r="L129">
        <v>6363.3933136962678</v>
      </c>
      <c r="M129">
        <v>0.10297856900297252</v>
      </c>
    </row>
    <row r="130" spans="3:15">
      <c r="C130" t="s">
        <v>607</v>
      </c>
      <c r="D130" s="2">
        <v>7763</v>
      </c>
      <c r="E130">
        <f t="shared" si="5"/>
        <v>0.57717472118959112</v>
      </c>
      <c r="F130" t="s">
        <v>263</v>
      </c>
      <c r="G130">
        <v>13450</v>
      </c>
      <c r="H130" t="s">
        <v>263</v>
      </c>
      <c r="I130">
        <v>1651.2998082764682</v>
      </c>
      <c r="L130">
        <v>6438.7551989586627</v>
      </c>
      <c r="M130">
        <v>0.25700557160262288</v>
      </c>
    </row>
    <row r="131" spans="3:15">
      <c r="C131" t="s">
        <v>539</v>
      </c>
      <c r="D131" s="2">
        <v>58395</v>
      </c>
      <c r="E131">
        <f t="shared" si="5"/>
        <v>0.13084248263499887</v>
      </c>
      <c r="F131" t="s">
        <v>265</v>
      </c>
      <c r="G131">
        <v>446300</v>
      </c>
      <c r="H131" t="s">
        <v>265</v>
      </c>
      <c r="I131">
        <v>564.38956800060851</v>
      </c>
      <c r="L131">
        <v>6914.3121846343874</v>
      </c>
      <c r="M131">
        <v>0.72005111823880397</v>
      </c>
    </row>
    <row r="132" spans="3:15">
      <c r="C132" t="s">
        <v>562</v>
      </c>
      <c r="D132" s="2">
        <v>30331</v>
      </c>
      <c r="E132">
        <f t="shared" si="5"/>
        <v>3.8570411251557774E-2</v>
      </c>
      <c r="F132" t="s">
        <v>267</v>
      </c>
      <c r="G132">
        <v>786380</v>
      </c>
      <c r="H132" t="s">
        <v>267</v>
      </c>
      <c r="I132">
        <v>407.37241368366409</v>
      </c>
      <c r="L132">
        <v>7202.2273101570818</v>
      </c>
      <c r="M132">
        <v>0.11462020715873189</v>
      </c>
    </row>
    <row r="133" spans="3:15">
      <c r="C133" t="s">
        <v>559</v>
      </c>
      <c r="D133" s="2">
        <v>34377</v>
      </c>
      <c r="E133">
        <f t="shared" ref="E133:E196" si="6">D133/G133</f>
        <v>5.2638267899797878E-2</v>
      </c>
      <c r="F133" t="s">
        <v>269</v>
      </c>
      <c r="G133">
        <v>653080</v>
      </c>
      <c r="H133" t="s">
        <v>269</v>
      </c>
      <c r="I133">
        <v>312.75604864269053</v>
      </c>
      <c r="L133">
        <v>7310.3099234393403</v>
      </c>
      <c r="M133">
        <v>1.1193050193050194</v>
      </c>
    </row>
    <row r="134" spans="3:15">
      <c r="C134" t="s">
        <v>547</v>
      </c>
      <c r="D134" s="2">
        <v>44138</v>
      </c>
      <c r="E134">
        <f t="shared" si="6"/>
        <v>5.3611728552514913E-2</v>
      </c>
      <c r="F134" t="s">
        <v>271</v>
      </c>
      <c r="G134">
        <v>823290</v>
      </c>
      <c r="H134" t="s">
        <v>271</v>
      </c>
      <c r="I134">
        <v>742.3471996836264</v>
      </c>
      <c r="L134">
        <v>7392.8685124386693</v>
      </c>
      <c r="M134">
        <v>0.57476280834914606</v>
      </c>
    </row>
    <row r="135" spans="3:15">
      <c r="C135" t="s">
        <v>505</v>
      </c>
      <c r="D135" s="2">
        <v>139295</v>
      </c>
      <c r="E135">
        <f t="shared" si="6"/>
        <v>4.1370656370656373</v>
      </c>
      <c r="F135" t="s">
        <v>275</v>
      </c>
      <c r="G135">
        <v>33670</v>
      </c>
      <c r="H135" t="s">
        <v>275</v>
      </c>
      <c r="I135">
        <v>4605.4204628874095</v>
      </c>
      <c r="L135">
        <v>7691.0137391927283</v>
      </c>
      <c r="M135">
        <v>4.8803827751196169E-2</v>
      </c>
    </row>
    <row r="136" spans="3:15">
      <c r="C136" t="s">
        <v>614</v>
      </c>
      <c r="D136" s="2">
        <v>5622</v>
      </c>
      <c r="E136">
        <f t="shared" si="6"/>
        <v>0.30754923413566737</v>
      </c>
      <c r="F136" t="s">
        <v>277</v>
      </c>
      <c r="G136">
        <v>18280</v>
      </c>
      <c r="H136" t="s">
        <v>277</v>
      </c>
      <c r="L136">
        <v>9757.4486829550351</v>
      </c>
      <c r="M136">
        <v>0.37081930415263747</v>
      </c>
    </row>
    <row r="137" spans="3:15">
      <c r="C137" t="s">
        <v>521</v>
      </c>
      <c r="D137" s="2">
        <v>94160</v>
      </c>
      <c r="E137">
        <f t="shared" si="6"/>
        <v>0.35760130644487487</v>
      </c>
      <c r="F137" t="s">
        <v>279</v>
      </c>
      <c r="G137">
        <v>263310</v>
      </c>
      <c r="H137" t="s">
        <v>279</v>
      </c>
      <c r="I137">
        <v>4391.5600729384751</v>
      </c>
      <c r="L137">
        <v>10171.681017202116</v>
      </c>
      <c r="M137">
        <v>5.3532467532467534</v>
      </c>
    </row>
    <row r="138" spans="3:15">
      <c r="C138" t="s">
        <v>567</v>
      </c>
      <c r="D138" s="2">
        <v>23897</v>
      </c>
      <c r="E138">
        <f t="shared" si="6"/>
        <v>0.19857902609273725</v>
      </c>
      <c r="F138" t="s">
        <v>281</v>
      </c>
      <c r="G138">
        <v>120340</v>
      </c>
      <c r="H138" t="s">
        <v>281</v>
      </c>
      <c r="I138">
        <v>593.66820695345803</v>
      </c>
      <c r="L138">
        <v>11800.977753507301</v>
      </c>
      <c r="M138">
        <v>1.2387387387387387</v>
      </c>
    </row>
    <row r="139" spans="3:15">
      <c r="C139" t="s">
        <v>579</v>
      </c>
      <c r="D139" s="2">
        <v>18949</v>
      </c>
      <c r="E139">
        <f t="shared" si="6"/>
        <v>1.49593431751796E-2</v>
      </c>
      <c r="F139" t="s">
        <v>283</v>
      </c>
      <c r="G139">
        <v>1266700</v>
      </c>
      <c r="H139" t="s">
        <v>283</v>
      </c>
      <c r="I139">
        <v>152.47180612437708</v>
      </c>
      <c r="L139">
        <v>14537.570462232241</v>
      </c>
      <c r="M139">
        <v>1.6218323586744638</v>
      </c>
    </row>
    <row r="140" spans="3:15">
      <c r="C140" t="s">
        <v>495</v>
      </c>
      <c r="D140" s="2">
        <v>193200</v>
      </c>
      <c r="E140">
        <f t="shared" si="6"/>
        <v>0.21212819921604795</v>
      </c>
      <c r="F140" t="s">
        <v>285</v>
      </c>
      <c r="G140">
        <v>910770</v>
      </c>
      <c r="H140" t="s">
        <v>285</v>
      </c>
      <c r="I140">
        <v>773.02116903559636</v>
      </c>
      <c r="L140">
        <v>18177.252566684376</v>
      </c>
      <c r="M140">
        <v>0.1285785536159601</v>
      </c>
    </row>
    <row r="141" spans="3:15">
      <c r="C141" t="s">
        <v>653</v>
      </c>
      <c r="D141">
        <v>536</v>
      </c>
      <c r="E141">
        <f t="shared" si="6"/>
        <v>1.1652173913043478</v>
      </c>
      <c r="F141" t="s">
        <v>287</v>
      </c>
      <c r="G141">
        <v>460</v>
      </c>
      <c r="H141" t="s">
        <v>287</v>
      </c>
      <c r="L141">
        <v>19120.344284077193</v>
      </c>
      <c r="M141">
        <v>0.84668389319552106</v>
      </c>
      <c r="N141">
        <f>AVERAGE(M121:M141)</f>
        <v>1.0541569009948126</v>
      </c>
      <c r="O141">
        <f>STDEV(M121:M142)</f>
        <v>1.4619821876995409</v>
      </c>
    </row>
    <row r="142" spans="3:15">
      <c r="C142" t="s">
        <v>522</v>
      </c>
      <c r="D142" s="2">
        <v>93870</v>
      </c>
      <c r="E142">
        <f t="shared" si="6"/>
        <v>0.25700557160262288</v>
      </c>
      <c r="F142" t="s">
        <v>289</v>
      </c>
      <c r="G142">
        <v>365245</v>
      </c>
      <c r="H142" t="s">
        <v>289</v>
      </c>
      <c r="I142">
        <v>6438.7551989586627</v>
      </c>
      <c r="M142">
        <v>6.6890298073093768E-2</v>
      </c>
    </row>
    <row r="143" spans="3:15">
      <c r="C143" t="s">
        <v>534</v>
      </c>
      <c r="D143" s="2">
        <v>69873</v>
      </c>
      <c r="E143">
        <f t="shared" si="6"/>
        <v>0.22576090468497576</v>
      </c>
      <c r="F143" t="s">
        <v>291</v>
      </c>
      <c r="G143">
        <v>309500</v>
      </c>
      <c r="H143" t="s">
        <v>291</v>
      </c>
      <c r="I143">
        <v>6232.464155834582</v>
      </c>
      <c r="M143">
        <v>1.2050000000000001</v>
      </c>
    </row>
    <row r="144" spans="3:15">
      <c r="C144" t="s">
        <v>488</v>
      </c>
      <c r="D144" s="2">
        <v>262256</v>
      </c>
      <c r="E144">
        <f t="shared" si="6"/>
        <v>0.34020340390203402</v>
      </c>
      <c r="F144" t="s">
        <v>297</v>
      </c>
      <c r="G144">
        <v>770880</v>
      </c>
      <c r="H144" t="s">
        <v>297</v>
      </c>
      <c r="I144">
        <v>474.86080643692344</v>
      </c>
      <c r="M144">
        <v>0.68085106382978722</v>
      </c>
    </row>
    <row r="145" spans="3:13">
      <c r="C145" t="s">
        <v>602</v>
      </c>
      <c r="D145" s="2">
        <v>9349</v>
      </c>
      <c r="E145">
        <f t="shared" si="6"/>
        <v>2.0644349247007907E-2</v>
      </c>
      <c r="F145" t="s">
        <v>303</v>
      </c>
      <c r="G145">
        <v>452860</v>
      </c>
      <c r="H145" t="s">
        <v>303</v>
      </c>
      <c r="M145">
        <v>2.6590909090909092</v>
      </c>
    </row>
    <row r="146" spans="3:13">
      <c r="C146" t="s">
        <v>530</v>
      </c>
      <c r="D146" s="2">
        <v>77732</v>
      </c>
      <c r="E146">
        <f t="shared" si="6"/>
        <v>0.19565064183236849</v>
      </c>
      <c r="F146" t="s">
        <v>305</v>
      </c>
      <c r="G146">
        <v>397300</v>
      </c>
      <c r="H146" t="s">
        <v>305</v>
      </c>
      <c r="I146">
        <v>764.13747749846152</v>
      </c>
      <c r="M146">
        <v>0.27142857142857141</v>
      </c>
    </row>
    <row r="147" spans="3:13">
      <c r="C147" t="s">
        <v>504</v>
      </c>
      <c r="D147" s="2">
        <v>140672</v>
      </c>
      <c r="E147">
        <f t="shared" si="6"/>
        <v>0.1099</v>
      </c>
      <c r="F147" t="s">
        <v>307</v>
      </c>
      <c r="G147">
        <v>1280000</v>
      </c>
      <c r="H147" t="s">
        <v>307</v>
      </c>
      <c r="I147">
        <v>708.33065465624748</v>
      </c>
      <c r="M147">
        <v>3.7209302325581395</v>
      </c>
    </row>
    <row r="148" spans="3:13">
      <c r="C148" t="s">
        <v>491</v>
      </c>
      <c r="D148" s="2">
        <v>217456</v>
      </c>
      <c r="E148">
        <f t="shared" si="6"/>
        <v>0.72930207599691455</v>
      </c>
      <c r="F148" t="s">
        <v>309</v>
      </c>
      <c r="G148">
        <v>298170</v>
      </c>
      <c r="H148" t="s">
        <v>309</v>
      </c>
      <c r="I148">
        <v>457.13196522318628</v>
      </c>
      <c r="M148">
        <v>0.12582200789127576</v>
      </c>
    </row>
    <row r="149" spans="3:13">
      <c r="C149" t="s">
        <v>485</v>
      </c>
      <c r="D149" s="2">
        <v>423997</v>
      </c>
      <c r="E149">
        <f t="shared" si="6"/>
        <v>1.3846608536625191</v>
      </c>
      <c r="F149" t="s">
        <v>311</v>
      </c>
      <c r="G149">
        <v>306210</v>
      </c>
      <c r="H149" t="s">
        <v>311</v>
      </c>
      <c r="I149">
        <v>2565.4083117763112</v>
      </c>
      <c r="M149">
        <v>8.94</v>
      </c>
    </row>
    <row r="150" spans="3:13">
      <c r="C150" t="s">
        <v>526</v>
      </c>
      <c r="D150" s="2">
        <v>82900</v>
      </c>
      <c r="E150">
        <f t="shared" si="6"/>
        <v>0.90502183406113534</v>
      </c>
      <c r="F150" t="s">
        <v>313</v>
      </c>
      <c r="G150">
        <v>91600</v>
      </c>
      <c r="H150" t="s">
        <v>313</v>
      </c>
      <c r="I150">
        <v>2082.8102296052662</v>
      </c>
      <c r="M150">
        <v>0.27751397014455492</v>
      </c>
    </row>
    <row r="151" spans="3:13">
      <c r="C151" t="s">
        <v>565</v>
      </c>
      <c r="D151" s="2">
        <v>26862</v>
      </c>
      <c r="E151">
        <f t="shared" si="6"/>
        <v>3.0284103720405864</v>
      </c>
      <c r="F151" t="s">
        <v>315</v>
      </c>
      <c r="G151">
        <v>8870</v>
      </c>
      <c r="H151" t="s">
        <v>315</v>
      </c>
      <c r="M151">
        <v>5.58187134502924E-2</v>
      </c>
    </row>
    <row r="152" spans="3:13">
      <c r="C152" t="s">
        <v>600</v>
      </c>
      <c r="D152" s="2">
        <v>9830</v>
      </c>
      <c r="E152">
        <f t="shared" si="6"/>
        <v>0.84668389319552106</v>
      </c>
      <c r="F152" t="s">
        <v>317</v>
      </c>
      <c r="G152">
        <v>11610</v>
      </c>
      <c r="H152" t="s">
        <v>317</v>
      </c>
      <c r="I152">
        <v>19120.344284077193</v>
      </c>
      <c r="M152">
        <v>0.47982866043613709</v>
      </c>
    </row>
    <row r="153" spans="3:13">
      <c r="C153" t="s">
        <v>524</v>
      </c>
      <c r="D153" s="2">
        <v>84185</v>
      </c>
      <c r="E153">
        <f t="shared" si="6"/>
        <v>0.36597400339086206</v>
      </c>
      <c r="F153" t="s">
        <v>319</v>
      </c>
      <c r="G153">
        <v>230030</v>
      </c>
      <c r="H153" t="s">
        <v>319</v>
      </c>
      <c r="I153">
        <v>1592.1314944139706</v>
      </c>
      <c r="M153">
        <v>3.2708333333333335</v>
      </c>
    </row>
    <row r="154" spans="3:13">
      <c r="C154" t="s">
        <v>472</v>
      </c>
      <c r="D154" s="2">
        <v>1396000</v>
      </c>
      <c r="E154">
        <f t="shared" si="6"/>
        <v>8.5242173870831245E-2</v>
      </c>
      <c r="F154" t="s">
        <v>321</v>
      </c>
      <c r="G154">
        <v>16376870</v>
      </c>
      <c r="H154" t="s">
        <v>321</v>
      </c>
      <c r="I154">
        <v>5093.0647792983291</v>
      </c>
      <c r="M154">
        <v>3.2550001605187964E-2</v>
      </c>
    </row>
    <row r="155" spans="3:13">
      <c r="C155" t="s">
        <v>615</v>
      </c>
      <c r="D155" s="2">
        <v>4700</v>
      </c>
      <c r="E155">
        <f t="shared" si="6"/>
        <v>0.19051479529793272</v>
      </c>
      <c r="F155" t="s">
        <v>323</v>
      </c>
      <c r="G155">
        <v>24670</v>
      </c>
      <c r="H155" t="s">
        <v>323</v>
      </c>
      <c r="M155">
        <v>3.176620076238882E-2</v>
      </c>
    </row>
    <row r="156" spans="3:13">
      <c r="C156" t="s">
        <v>635</v>
      </c>
      <c r="D156" s="2">
        <v>2337</v>
      </c>
      <c r="E156">
        <f t="shared" si="6"/>
        <v>0.82579505300353362</v>
      </c>
      <c r="F156" t="s">
        <v>325</v>
      </c>
      <c r="G156">
        <v>2830</v>
      </c>
      <c r="H156" t="s">
        <v>325</v>
      </c>
      <c r="M156">
        <v>0.47286405158516925</v>
      </c>
    </row>
    <row r="157" spans="3:13">
      <c r="C157" t="s">
        <v>663</v>
      </c>
      <c r="D157">
        <v>292</v>
      </c>
      <c r="E157">
        <f t="shared" si="6"/>
        <v>4.8666666666666663</v>
      </c>
      <c r="F157" t="s">
        <v>327</v>
      </c>
      <c r="G157">
        <v>60</v>
      </c>
      <c r="H157" t="s">
        <v>327</v>
      </c>
      <c r="M157">
        <v>0.13222605694564279</v>
      </c>
    </row>
    <row r="158" spans="3:13">
      <c r="C158" t="s">
        <v>662</v>
      </c>
      <c r="D158">
        <v>320</v>
      </c>
      <c r="E158">
        <f t="shared" si="6"/>
        <v>0.33333333333333331</v>
      </c>
      <c r="F158" t="s">
        <v>329</v>
      </c>
      <c r="G158">
        <v>960</v>
      </c>
      <c r="H158" t="s">
        <v>329</v>
      </c>
      <c r="M158">
        <v>2.016</v>
      </c>
    </row>
    <row r="159" spans="3:13">
      <c r="C159" t="s">
        <v>490</v>
      </c>
      <c r="D159" s="2">
        <v>221372</v>
      </c>
      <c r="E159">
        <f t="shared" si="6"/>
        <v>0.10297856900297252</v>
      </c>
      <c r="F159" t="s">
        <v>331</v>
      </c>
      <c r="G159">
        <v>2149690</v>
      </c>
      <c r="H159" t="s">
        <v>331</v>
      </c>
      <c r="I159">
        <v>6363.3933136962678</v>
      </c>
      <c r="M159">
        <v>0.10267379679144385</v>
      </c>
    </row>
    <row r="160" spans="3:13">
      <c r="C160" t="s">
        <v>589</v>
      </c>
      <c r="D160" s="2">
        <v>14008</v>
      </c>
      <c r="E160">
        <f t="shared" si="6"/>
        <v>7.2757492338856283E-2</v>
      </c>
      <c r="F160" t="s">
        <v>333</v>
      </c>
      <c r="G160">
        <v>192530</v>
      </c>
      <c r="H160" t="s">
        <v>333</v>
      </c>
      <c r="I160">
        <v>261.00416980725959</v>
      </c>
      <c r="M160">
        <v>0.33166189111747851</v>
      </c>
    </row>
    <row r="161" spans="3:13">
      <c r="C161" t="s">
        <v>546</v>
      </c>
      <c r="D161" s="2">
        <v>44248</v>
      </c>
      <c r="E161">
        <f t="shared" si="6"/>
        <v>0.50592270752343926</v>
      </c>
      <c r="F161" t="s">
        <v>335</v>
      </c>
      <c r="G161">
        <v>87460</v>
      </c>
      <c r="H161" t="s">
        <v>335</v>
      </c>
      <c r="I161">
        <v>2078.4901785729239</v>
      </c>
      <c r="M161">
        <v>0.18828680897646416</v>
      </c>
    </row>
    <row r="162" spans="3:13">
      <c r="C162" t="s">
        <v>654</v>
      </c>
      <c r="D162">
        <v>508</v>
      </c>
      <c r="E162">
        <f t="shared" si="6"/>
        <v>1.1164835164835165</v>
      </c>
      <c r="F162" t="s">
        <v>337</v>
      </c>
      <c r="G162">
        <v>455</v>
      </c>
      <c r="H162" t="s">
        <v>337</v>
      </c>
      <c r="M162">
        <v>0.70765027322404372</v>
      </c>
    </row>
    <row r="163" spans="3:13">
      <c r="C163" t="s">
        <v>595</v>
      </c>
      <c r="D163" s="2">
        <v>11300</v>
      </c>
      <c r="E163">
        <f t="shared" si="6"/>
        <v>0.15655306178996953</v>
      </c>
      <c r="F163" t="s">
        <v>339</v>
      </c>
      <c r="G163">
        <v>72180</v>
      </c>
      <c r="H163" t="s">
        <v>339</v>
      </c>
      <c r="M163">
        <v>0.36956521739130432</v>
      </c>
    </row>
    <row r="164" spans="3:13">
      <c r="C164" t="s">
        <v>626</v>
      </c>
      <c r="D164" s="2">
        <v>3425</v>
      </c>
      <c r="E164">
        <f t="shared" si="6"/>
        <v>4.8444130127298441</v>
      </c>
      <c r="F164" t="s">
        <v>341</v>
      </c>
      <c r="G164">
        <v>707</v>
      </c>
      <c r="H164" t="s">
        <v>341</v>
      </c>
      <c r="I164">
        <v>4833.4450790696774</v>
      </c>
      <c r="M164">
        <v>3.3147058823529414</v>
      </c>
    </row>
    <row r="165" spans="3:13">
      <c r="C165" t="s">
        <v>669</v>
      </c>
      <c r="D165">
        <v>53</v>
      </c>
      <c r="E165">
        <f t="shared" si="6"/>
        <v>1.5588235294117647</v>
      </c>
      <c r="F165" t="s">
        <v>343</v>
      </c>
      <c r="G165">
        <v>34</v>
      </c>
      <c r="H165" t="s">
        <v>343</v>
      </c>
      <c r="M165">
        <v>1.9351851851851851</v>
      </c>
    </row>
    <row r="166" spans="3:13">
      <c r="C166" t="s">
        <v>557</v>
      </c>
      <c r="D166" s="2">
        <v>38985</v>
      </c>
      <c r="E166">
        <f t="shared" si="6"/>
        <v>0.81070121444019294</v>
      </c>
      <c r="F166" t="s">
        <v>345</v>
      </c>
      <c r="G166">
        <v>48088</v>
      </c>
      <c r="H166" t="s">
        <v>345</v>
      </c>
      <c r="I166">
        <v>3178.3278989720493</v>
      </c>
      <c r="M166">
        <v>0.18048184925931954</v>
      </c>
    </row>
    <row r="167" spans="3:13">
      <c r="C167" t="s">
        <v>548</v>
      </c>
      <c r="D167" s="2">
        <v>43916</v>
      </c>
      <c r="E167">
        <f t="shared" si="6"/>
        <v>2.1805362462760676</v>
      </c>
      <c r="F167" t="s">
        <v>347</v>
      </c>
      <c r="G167">
        <v>20140</v>
      </c>
      <c r="H167" t="s">
        <v>347</v>
      </c>
      <c r="I167">
        <v>3323.2486372261887</v>
      </c>
      <c r="M167">
        <v>0.12286628733997156</v>
      </c>
    </row>
    <row r="168" spans="3:13">
      <c r="C168" t="s">
        <v>641</v>
      </c>
      <c r="D168" s="2">
        <v>1390</v>
      </c>
      <c r="E168">
        <f t="shared" si="6"/>
        <v>4.96605930689532E-2</v>
      </c>
      <c r="F168" t="s">
        <v>349</v>
      </c>
      <c r="G168">
        <v>27990</v>
      </c>
      <c r="H168" t="s">
        <v>349</v>
      </c>
      <c r="M168">
        <v>4.0487680975361949E-2</v>
      </c>
    </row>
    <row r="169" spans="3:13">
      <c r="C169" t="s">
        <v>571</v>
      </c>
      <c r="D169" s="2">
        <v>22100</v>
      </c>
      <c r="E169">
        <f t="shared" si="6"/>
        <v>3.5228105971243664E-2</v>
      </c>
      <c r="F169" t="s">
        <v>351</v>
      </c>
      <c r="G169">
        <v>627340</v>
      </c>
      <c r="H169" t="s">
        <v>351</v>
      </c>
      <c r="M169">
        <v>0.8771929824561403</v>
      </c>
    </row>
    <row r="170" spans="3:13">
      <c r="C170" t="s">
        <v>477</v>
      </c>
      <c r="D170" s="2">
        <v>747014</v>
      </c>
      <c r="E170">
        <f t="shared" si="6"/>
        <v>0.61579437634470646</v>
      </c>
      <c r="F170" t="s">
        <v>353</v>
      </c>
      <c r="G170">
        <v>1213090</v>
      </c>
      <c r="H170" t="s">
        <v>353</v>
      </c>
      <c r="I170">
        <v>2657.5851493364344</v>
      </c>
      <c r="M170">
        <v>0.8271604938271605</v>
      </c>
    </row>
    <row r="171" spans="3:13">
      <c r="C171" t="s">
        <v>514</v>
      </c>
      <c r="D171" s="2">
        <v>106414</v>
      </c>
      <c r="E171">
        <f t="shared" si="6"/>
        <v>1.0918063735046066</v>
      </c>
      <c r="F171" t="s">
        <v>206</v>
      </c>
      <c r="G171">
        <v>97466</v>
      </c>
      <c r="H171" t="s">
        <v>206</v>
      </c>
      <c r="I171">
        <v>5253.4715431915729</v>
      </c>
      <c r="M171">
        <v>0.17143847487001734</v>
      </c>
    </row>
    <row r="172" spans="3:13">
      <c r="C172" t="s">
        <v>478</v>
      </c>
      <c r="D172" s="2">
        <v>683175</v>
      </c>
      <c r="E172">
        <f t="shared" si="6"/>
        <v>1.3657763739229523</v>
      </c>
      <c r="F172" t="s">
        <v>357</v>
      </c>
      <c r="G172">
        <v>500210</v>
      </c>
      <c r="H172" t="s">
        <v>357</v>
      </c>
      <c r="I172">
        <v>2503.7941941068484</v>
      </c>
      <c r="M172">
        <v>0.19565217391304349</v>
      </c>
    </row>
    <row r="173" spans="3:13">
      <c r="C173" t="s">
        <v>510</v>
      </c>
      <c r="D173" s="2">
        <v>114093</v>
      </c>
      <c r="E173">
        <f t="shared" si="6"/>
        <v>1.8193749003348749</v>
      </c>
      <c r="F173" t="s">
        <v>359</v>
      </c>
      <c r="G173">
        <v>62710</v>
      </c>
      <c r="H173" t="s">
        <v>359</v>
      </c>
      <c r="I173">
        <v>487.52053063802902</v>
      </c>
      <c r="M173">
        <v>0.11004983388704319</v>
      </c>
    </row>
    <row r="174" spans="3:13">
      <c r="C174" t="s">
        <v>659</v>
      </c>
      <c r="D174">
        <v>383</v>
      </c>
      <c r="E174">
        <f t="shared" si="6"/>
        <v>1.4730769230769232</v>
      </c>
      <c r="F174" t="s">
        <v>361</v>
      </c>
      <c r="G174">
        <v>260</v>
      </c>
      <c r="H174" t="s">
        <v>361</v>
      </c>
      <c r="M174">
        <v>2.375</v>
      </c>
    </row>
    <row r="175" spans="3:13">
      <c r="C175" t="s">
        <v>642</v>
      </c>
      <c r="D175" s="2">
        <v>1210</v>
      </c>
      <c r="E175">
        <f t="shared" si="6"/>
        <v>1.9836065573770492</v>
      </c>
      <c r="F175" t="s">
        <v>363</v>
      </c>
      <c r="G175">
        <v>610</v>
      </c>
      <c r="H175" t="s">
        <v>363</v>
      </c>
      <c r="M175">
        <v>13.630363036303629</v>
      </c>
    </row>
    <row r="176" spans="3:13">
      <c r="C176" t="s">
        <v>648</v>
      </c>
      <c r="D176">
        <v>829</v>
      </c>
      <c r="E176">
        <f t="shared" si="6"/>
        <v>2.1256410256410256</v>
      </c>
      <c r="F176" t="s">
        <v>367</v>
      </c>
      <c r="G176">
        <v>390</v>
      </c>
      <c r="H176" t="s">
        <v>367</v>
      </c>
      <c r="M176">
        <v>3.6557236163630116E-2</v>
      </c>
    </row>
    <row r="177" spans="3:13">
      <c r="C177" t="s">
        <v>592</v>
      </c>
      <c r="D177" s="2">
        <v>11900</v>
      </c>
      <c r="E177">
        <f t="shared" si="6"/>
        <v>5.008417508417508E-3</v>
      </c>
      <c r="F177" t="s">
        <v>369</v>
      </c>
      <c r="G177">
        <v>2376000</v>
      </c>
      <c r="H177" t="s">
        <v>369</v>
      </c>
      <c r="I177">
        <v>374.77368288978602</v>
      </c>
      <c r="M177">
        <v>0.16387356809503606</v>
      </c>
    </row>
    <row r="178" spans="3:13">
      <c r="C178" t="s">
        <v>617</v>
      </c>
      <c r="D178" s="2">
        <v>4304</v>
      </c>
      <c r="E178">
        <f t="shared" si="6"/>
        <v>2.7589743589743591E-2</v>
      </c>
      <c r="F178" t="s">
        <v>371</v>
      </c>
      <c r="G178">
        <v>156000</v>
      </c>
      <c r="H178" t="s">
        <v>371</v>
      </c>
      <c r="M178">
        <v>0.29333333333333333</v>
      </c>
    </row>
    <row r="179" spans="3:13">
      <c r="C179" t="s">
        <v>623</v>
      </c>
      <c r="D179" s="2">
        <v>3594</v>
      </c>
      <c r="E179">
        <f t="shared" si="6"/>
        <v>0.20895348837209302</v>
      </c>
      <c r="F179" t="s">
        <v>373</v>
      </c>
      <c r="G179">
        <v>17200</v>
      </c>
      <c r="H179" t="s">
        <v>373</v>
      </c>
      <c r="M179">
        <v>1.8418443029364278E-2</v>
      </c>
    </row>
    <row r="180" spans="3:13">
      <c r="C180" t="s">
        <v>480</v>
      </c>
      <c r="D180" s="2">
        <v>579564</v>
      </c>
      <c r="E180">
        <f t="shared" si="6"/>
        <v>1.4228015908086611</v>
      </c>
      <c r="F180" t="s">
        <v>375</v>
      </c>
      <c r="G180">
        <v>407340</v>
      </c>
      <c r="H180" t="s">
        <v>375</v>
      </c>
      <c r="I180">
        <v>5131.5370986916241</v>
      </c>
      <c r="M180">
        <v>11.266666666666667</v>
      </c>
    </row>
    <row r="181" spans="3:13">
      <c r="C181" t="s">
        <v>673</v>
      </c>
      <c r="D181" s="2">
        <v>71454</v>
      </c>
      <c r="E181">
        <f t="shared" si="6"/>
        <v>1.8082295778924993</v>
      </c>
      <c r="F181" t="s">
        <v>377</v>
      </c>
      <c r="G181">
        <v>39516</v>
      </c>
      <c r="H181" t="s">
        <v>377</v>
      </c>
      <c r="I181">
        <v>3304.0328600111802</v>
      </c>
      <c r="M181">
        <v>1.0311438827980983E-2</v>
      </c>
    </row>
    <row r="182" spans="3:13">
      <c r="C182" t="s">
        <v>535</v>
      </c>
      <c r="D182" s="2">
        <v>60240</v>
      </c>
      <c r="E182">
        <f t="shared" si="6"/>
        <v>0.32805097206338835</v>
      </c>
      <c r="F182" t="s">
        <v>379</v>
      </c>
      <c r="G182">
        <v>183630</v>
      </c>
      <c r="H182" t="s">
        <v>379</v>
      </c>
      <c r="I182">
        <v>592.49410780417929</v>
      </c>
      <c r="M182">
        <v>0.34285714285714286</v>
      </c>
    </row>
    <row r="183" spans="3:13">
      <c r="C183" t="s">
        <v>564</v>
      </c>
      <c r="D183" s="2">
        <v>27767</v>
      </c>
      <c r="E183">
        <f t="shared" si="6"/>
        <v>0.19839239782795084</v>
      </c>
      <c r="F183" t="s">
        <v>381</v>
      </c>
      <c r="G183">
        <v>139960</v>
      </c>
      <c r="H183" t="s">
        <v>381</v>
      </c>
      <c r="I183">
        <v>302.73090353498208</v>
      </c>
      <c r="M183">
        <v>38.5</v>
      </c>
    </row>
    <row r="184" spans="3:13">
      <c r="C184" t="s">
        <v>523</v>
      </c>
      <c r="D184" s="2">
        <v>86472</v>
      </c>
      <c r="E184">
        <f t="shared" si="6"/>
        <v>9.7620230300293515E-2</v>
      </c>
      <c r="F184" t="s">
        <v>383</v>
      </c>
      <c r="G184">
        <v>885800</v>
      </c>
      <c r="H184" t="s">
        <v>383</v>
      </c>
      <c r="I184">
        <v>469.73362140750442</v>
      </c>
      <c r="M184">
        <v>0.30754923413566737</v>
      </c>
    </row>
    <row r="185" spans="3:13">
      <c r="C185" t="s">
        <v>497</v>
      </c>
      <c r="D185" s="2">
        <v>180053</v>
      </c>
      <c r="E185">
        <f t="shared" si="6"/>
        <v>0.35243007300984558</v>
      </c>
      <c r="F185" t="s">
        <v>385</v>
      </c>
      <c r="G185">
        <v>510890</v>
      </c>
      <c r="H185" t="s">
        <v>385</v>
      </c>
      <c r="I185">
        <v>1987.5759031440432</v>
      </c>
      <c r="M185">
        <v>1.1652173913043478</v>
      </c>
    </row>
    <row r="186" spans="3:13">
      <c r="C186" t="s">
        <v>612</v>
      </c>
      <c r="D186" s="2">
        <v>6040</v>
      </c>
      <c r="E186">
        <f t="shared" si="6"/>
        <v>0.40618695359784801</v>
      </c>
      <c r="F186" t="s">
        <v>387</v>
      </c>
      <c r="G186">
        <v>14870</v>
      </c>
      <c r="H186" t="s">
        <v>387</v>
      </c>
      <c r="M186">
        <v>2.0644349247007907E-2</v>
      </c>
    </row>
    <row r="187" spans="3:13">
      <c r="C187" t="s">
        <v>593</v>
      </c>
      <c r="D187" s="2">
        <v>11652</v>
      </c>
      <c r="E187">
        <f t="shared" si="6"/>
        <v>0.21423055708769995</v>
      </c>
      <c r="F187" t="s">
        <v>389</v>
      </c>
      <c r="G187">
        <v>54390</v>
      </c>
      <c r="H187" t="s">
        <v>389</v>
      </c>
      <c r="I187">
        <v>462.57280746989449</v>
      </c>
      <c r="M187">
        <v>3.0284103720405864</v>
      </c>
    </row>
    <row r="188" spans="3:13">
      <c r="C188" t="s">
        <v>650</v>
      </c>
      <c r="D188">
        <v>680</v>
      </c>
      <c r="E188">
        <f t="shared" si="6"/>
        <v>0.94444444444444442</v>
      </c>
      <c r="F188" t="s">
        <v>391</v>
      </c>
      <c r="G188">
        <v>720</v>
      </c>
      <c r="H188" t="s">
        <v>391</v>
      </c>
      <c r="M188">
        <v>0.19051479529793272</v>
      </c>
    </row>
    <row r="189" spans="3:13">
      <c r="C189" t="s">
        <v>604</v>
      </c>
      <c r="D189" s="2">
        <v>8320</v>
      </c>
      <c r="E189">
        <f t="shared" si="6"/>
        <v>1.6218323586744638</v>
      </c>
      <c r="F189" t="s">
        <v>393</v>
      </c>
      <c r="G189">
        <v>5130</v>
      </c>
      <c r="H189" t="s">
        <v>393</v>
      </c>
      <c r="I189">
        <v>14537.570462232241</v>
      </c>
      <c r="M189">
        <v>0.82579505300353362</v>
      </c>
    </row>
    <row r="190" spans="3:13">
      <c r="C190" t="s">
        <v>578</v>
      </c>
      <c r="D190" s="2">
        <v>19418</v>
      </c>
      <c r="E190">
        <f t="shared" si="6"/>
        <v>0.12498712667353244</v>
      </c>
      <c r="F190" t="s">
        <v>395</v>
      </c>
      <c r="G190">
        <v>155360</v>
      </c>
      <c r="H190" t="s">
        <v>395</v>
      </c>
      <c r="I190">
        <v>956.47719652780972</v>
      </c>
      <c r="M190">
        <v>4.8666666666666663</v>
      </c>
    </row>
    <row r="191" spans="3:13">
      <c r="C191" t="s">
        <v>484</v>
      </c>
      <c r="D191" s="2">
        <v>426906</v>
      </c>
      <c r="E191">
        <f t="shared" si="6"/>
        <v>0.55468991593363048</v>
      </c>
      <c r="F191" t="s">
        <v>397</v>
      </c>
      <c r="G191">
        <v>769630</v>
      </c>
      <c r="H191" t="s">
        <v>397</v>
      </c>
      <c r="I191">
        <v>1552.9242008973658</v>
      </c>
      <c r="M191">
        <v>0.33333333333333331</v>
      </c>
    </row>
    <row r="192" spans="3:13">
      <c r="C192" t="s">
        <v>536</v>
      </c>
      <c r="D192" s="2">
        <v>59623</v>
      </c>
      <c r="E192">
        <f t="shared" si="6"/>
        <v>0.12687634328517014</v>
      </c>
      <c r="F192" t="s">
        <v>399</v>
      </c>
      <c r="G192">
        <v>469930</v>
      </c>
      <c r="H192" t="s">
        <v>399</v>
      </c>
      <c r="I192">
        <v>5011.6192705160684</v>
      </c>
      <c r="M192">
        <v>1.1164835164835165</v>
      </c>
    </row>
    <row r="193" spans="3:13">
      <c r="C193" t="s">
        <v>666</v>
      </c>
      <c r="D193">
        <v>121</v>
      </c>
      <c r="E193">
        <f t="shared" si="6"/>
        <v>0.12736842105263158</v>
      </c>
      <c r="F193" t="s">
        <v>401</v>
      </c>
      <c r="G193">
        <v>950</v>
      </c>
      <c r="H193" t="s">
        <v>401</v>
      </c>
      <c r="M193">
        <v>0.15655306178996953</v>
      </c>
    </row>
    <row r="194" spans="3:13">
      <c r="C194" t="s">
        <v>670</v>
      </c>
      <c r="D194">
        <v>8</v>
      </c>
      <c r="E194">
        <f t="shared" si="6"/>
        <v>0.26666666666666666</v>
      </c>
      <c r="F194" t="s">
        <v>403</v>
      </c>
      <c r="G194">
        <v>30</v>
      </c>
      <c r="H194" t="s">
        <v>403</v>
      </c>
      <c r="M194">
        <v>1.5588235294117647</v>
      </c>
    </row>
    <row r="195" spans="3:13">
      <c r="C195" t="s">
        <v>576</v>
      </c>
      <c r="D195" s="2">
        <v>20000</v>
      </c>
      <c r="E195">
        <f t="shared" si="6"/>
        <v>9.9740674246957914E-2</v>
      </c>
      <c r="F195" t="s">
        <v>405</v>
      </c>
      <c r="G195">
        <v>200520</v>
      </c>
      <c r="H195" t="s">
        <v>405</v>
      </c>
      <c r="M195">
        <v>4.96605930689532E-2</v>
      </c>
    </row>
    <row r="196" spans="3:13">
      <c r="C196" t="s">
        <v>498</v>
      </c>
      <c r="D196" s="2">
        <v>169496</v>
      </c>
      <c r="E196">
        <f t="shared" si="6"/>
        <v>0.29257750466063659</v>
      </c>
      <c r="F196" t="s">
        <v>407</v>
      </c>
      <c r="G196">
        <v>579320</v>
      </c>
      <c r="H196" t="s">
        <v>407</v>
      </c>
      <c r="I196">
        <v>2553.1674492631282</v>
      </c>
      <c r="M196">
        <v>3.5228105971243664E-2</v>
      </c>
    </row>
    <row r="197" spans="3:13">
      <c r="C197" t="s">
        <v>620</v>
      </c>
      <c r="D197" s="2">
        <v>4080</v>
      </c>
      <c r="E197">
        <f t="shared" ref="E197:E260" si="7">D197/G197</f>
        <v>4.8803827751196169E-2</v>
      </c>
      <c r="F197" t="s">
        <v>409</v>
      </c>
      <c r="G197">
        <v>83600</v>
      </c>
      <c r="H197" t="s">
        <v>409</v>
      </c>
      <c r="I197">
        <v>7691.0137391927283</v>
      </c>
      <c r="M197">
        <v>1.4730769230769232</v>
      </c>
    </row>
    <row r="198" spans="3:13">
      <c r="C198" t="s">
        <v>486</v>
      </c>
      <c r="D198" s="2">
        <v>394428</v>
      </c>
      <c r="E198">
        <f t="shared" si="7"/>
        <v>1.6303393543586988</v>
      </c>
      <c r="F198" t="s">
        <v>411</v>
      </c>
      <c r="G198">
        <v>241930</v>
      </c>
      <c r="H198" t="s">
        <v>411</v>
      </c>
      <c r="I198">
        <v>2977.6668077485879</v>
      </c>
      <c r="M198">
        <v>1.9836065573770492</v>
      </c>
    </row>
    <row r="199" spans="3:13">
      <c r="C199" t="s">
        <v>468</v>
      </c>
      <c r="D199" s="2">
        <v>6586610</v>
      </c>
      <c r="E199">
        <f t="shared" si="7"/>
        <v>0.72005111823880397</v>
      </c>
      <c r="F199" t="s">
        <v>413</v>
      </c>
      <c r="G199">
        <v>9147420</v>
      </c>
      <c r="H199" t="s">
        <v>413</v>
      </c>
      <c r="I199">
        <v>6914.3121846343874</v>
      </c>
      <c r="M199">
        <v>2.1256410256410256</v>
      </c>
    </row>
    <row r="200" spans="3:13">
      <c r="C200" t="s">
        <v>561</v>
      </c>
      <c r="D200" s="2">
        <v>32059</v>
      </c>
      <c r="E200">
        <f t="shared" si="7"/>
        <v>0.18317335161695805</v>
      </c>
      <c r="F200" t="s">
        <v>415</v>
      </c>
      <c r="G200">
        <v>175020</v>
      </c>
      <c r="H200" t="s">
        <v>415</v>
      </c>
      <c r="I200">
        <v>1350.5119911595439</v>
      </c>
      <c r="M200">
        <v>2.7589743589743591E-2</v>
      </c>
    </row>
    <row r="201" spans="3:13">
      <c r="C201" t="s">
        <v>496</v>
      </c>
      <c r="D201" s="2">
        <v>183496</v>
      </c>
      <c r="E201">
        <f t="shared" si="7"/>
        <v>0.43134931828866951</v>
      </c>
      <c r="F201" t="s">
        <v>417</v>
      </c>
      <c r="G201">
        <v>425400</v>
      </c>
      <c r="H201" t="s">
        <v>417</v>
      </c>
      <c r="I201">
        <v>1419.4777669029734</v>
      </c>
      <c r="M201">
        <v>0.20895348837209302</v>
      </c>
    </row>
    <row r="202" spans="3:13">
      <c r="C202" t="s">
        <v>645</v>
      </c>
      <c r="D202" s="2">
        <v>1070</v>
      </c>
      <c r="E202">
        <f t="shared" si="7"/>
        <v>8.7776866283839211E-2</v>
      </c>
      <c r="F202" t="s">
        <v>419</v>
      </c>
      <c r="G202">
        <v>12190</v>
      </c>
      <c r="H202" t="s">
        <v>419</v>
      </c>
      <c r="M202">
        <v>0.40618695359784801</v>
      </c>
    </row>
    <row r="203" spans="3:13">
      <c r="C203" t="s">
        <v>519</v>
      </c>
      <c r="D203" s="2">
        <v>96155</v>
      </c>
      <c r="E203">
        <f t="shared" si="7"/>
        <v>0.10901309449577688</v>
      </c>
      <c r="F203" t="s">
        <v>421</v>
      </c>
      <c r="G203">
        <v>882050</v>
      </c>
      <c r="H203" t="s">
        <v>421</v>
      </c>
      <c r="I203">
        <v>2271.1875345673452</v>
      </c>
      <c r="M203">
        <v>0.94444444444444442</v>
      </c>
    </row>
    <row r="204" spans="3:13">
      <c r="C204" t="s">
        <v>493</v>
      </c>
      <c r="D204" s="2">
        <v>206633</v>
      </c>
      <c r="E204">
        <f t="shared" si="7"/>
        <v>0.66640758538394551</v>
      </c>
      <c r="F204" t="s">
        <v>423</v>
      </c>
      <c r="G204">
        <v>310070</v>
      </c>
      <c r="H204" t="s">
        <v>423</v>
      </c>
      <c r="I204">
        <v>667.64646639074408</v>
      </c>
      <c r="M204">
        <v>0.12736842105263158</v>
      </c>
    </row>
    <row r="205" spans="3:13">
      <c r="C205" t="s">
        <v>616</v>
      </c>
      <c r="D205" s="2">
        <v>4686</v>
      </c>
      <c r="E205">
        <f t="shared" si="7"/>
        <v>0.7784053156146179</v>
      </c>
      <c r="F205" t="s">
        <v>427</v>
      </c>
      <c r="G205">
        <v>6020</v>
      </c>
      <c r="H205" t="s">
        <v>427</v>
      </c>
      <c r="M205">
        <v>0.26666666666666666</v>
      </c>
    </row>
    <row r="206" spans="3:13">
      <c r="C206" t="s">
        <v>532</v>
      </c>
      <c r="D206" s="2">
        <v>72440</v>
      </c>
      <c r="E206">
        <f t="shared" si="7"/>
        <v>0.13720476542227777</v>
      </c>
      <c r="F206" t="s">
        <v>429</v>
      </c>
      <c r="G206">
        <v>527970</v>
      </c>
      <c r="H206" t="s">
        <v>429</v>
      </c>
      <c r="I206">
        <v>323.71866811769155</v>
      </c>
      <c r="M206">
        <v>9.9740674246957914E-2</v>
      </c>
    </row>
    <row r="207" spans="3:13">
      <c r="C207" t="s">
        <v>551</v>
      </c>
      <c r="D207" s="2">
        <v>40454</v>
      </c>
      <c r="E207">
        <f t="shared" si="7"/>
        <v>5.4418273046449375E-2</v>
      </c>
      <c r="F207" t="s">
        <v>431</v>
      </c>
      <c r="G207">
        <v>743390</v>
      </c>
      <c r="H207" t="s">
        <v>431</v>
      </c>
      <c r="I207">
        <v>631.45924796698637</v>
      </c>
      <c r="M207">
        <v>8.7776866283839211E-2</v>
      </c>
    </row>
    <row r="208" spans="3:13">
      <c r="C208" t="s">
        <v>517</v>
      </c>
      <c r="D208" s="2">
        <v>97267</v>
      </c>
      <c r="E208">
        <f t="shared" si="7"/>
        <v>0.25143337210805222</v>
      </c>
      <c r="F208" t="s">
        <v>433</v>
      </c>
      <c r="G208">
        <v>386850</v>
      </c>
      <c r="H208" t="s">
        <v>433</v>
      </c>
      <c r="I208">
        <v>757.53781088209143</v>
      </c>
      <c r="M208">
        <v>0.7784053156146179</v>
      </c>
    </row>
  </sheetData>
  <sortState ref="L5:M208">
    <sortCondition ref="L5:L208"/>
  </sortState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D4:P221"/>
  <sheetViews>
    <sheetView topLeftCell="J1" workbookViewId="0">
      <selection activeCell="O14" sqref="O14"/>
    </sheetView>
  </sheetViews>
  <sheetFormatPr defaultRowHeight="15"/>
  <sheetData>
    <row r="4" spans="4:16">
      <c r="D4" t="s">
        <v>2</v>
      </c>
      <c r="G4" t="s">
        <v>445</v>
      </c>
    </row>
    <row r="5" spans="4:16">
      <c r="D5" t="s">
        <v>3</v>
      </c>
      <c r="G5" t="s">
        <v>446</v>
      </c>
    </row>
    <row r="6" spans="4:16">
      <c r="D6" t="s">
        <v>355</v>
      </c>
      <c r="E6" t="s">
        <v>356</v>
      </c>
      <c r="F6">
        <v>59.120065724854868</v>
      </c>
      <c r="G6" t="s">
        <v>355</v>
      </c>
      <c r="H6">
        <v>5.0625580000000001</v>
      </c>
      <c r="L6" t="s">
        <v>678</v>
      </c>
    </row>
    <row r="7" spans="4:16" ht="15.75" thickBot="1">
      <c r="D7" t="s">
        <v>283</v>
      </c>
      <c r="E7" t="s">
        <v>284</v>
      </c>
      <c r="F7">
        <v>152.47180612437708</v>
      </c>
      <c r="G7" t="s">
        <v>283</v>
      </c>
      <c r="H7">
        <v>14.4</v>
      </c>
    </row>
    <row r="8" spans="4:16">
      <c r="D8" t="s">
        <v>124</v>
      </c>
      <c r="E8" t="s">
        <v>125</v>
      </c>
      <c r="F8">
        <v>163.87394315142922</v>
      </c>
      <c r="G8" t="s">
        <v>124</v>
      </c>
      <c r="H8">
        <v>36.076799999999999</v>
      </c>
      <c r="L8" s="5"/>
      <c r="M8" s="6" t="s">
        <v>692</v>
      </c>
      <c r="N8" s="6" t="s">
        <v>693</v>
      </c>
      <c r="O8" s="6" t="s">
        <v>442</v>
      </c>
      <c r="P8" s="6" t="s">
        <v>695</v>
      </c>
    </row>
    <row r="9" spans="4:16">
      <c r="D9" t="s">
        <v>32</v>
      </c>
      <c r="E9" t="s">
        <v>33</v>
      </c>
      <c r="F9">
        <v>215.51671949968832</v>
      </c>
      <c r="G9" t="s">
        <v>32</v>
      </c>
      <c r="H9">
        <v>59.6</v>
      </c>
      <c r="L9" s="3" t="s">
        <v>681</v>
      </c>
      <c r="M9" s="3">
        <v>47.067776869565222</v>
      </c>
      <c r="N9" s="3">
        <v>77.675845333333328</v>
      </c>
      <c r="O9" s="3">
        <v>93.090381333333298</v>
      </c>
      <c r="P9" s="3">
        <v>98.913185964912273</v>
      </c>
    </row>
    <row r="10" spans="4:16">
      <c r="D10" t="s">
        <v>333</v>
      </c>
      <c r="E10" t="s">
        <v>334</v>
      </c>
      <c r="F10">
        <v>261.00416980725959</v>
      </c>
      <c r="G10" t="s">
        <v>333</v>
      </c>
      <c r="H10">
        <v>56.5</v>
      </c>
      <c r="L10" s="3" t="s">
        <v>682</v>
      </c>
      <c r="M10" s="3">
        <v>766.65805192465132</v>
      </c>
      <c r="N10" s="3">
        <v>727.30418796841343</v>
      </c>
      <c r="O10" s="3">
        <v>79.006557090288226</v>
      </c>
      <c r="P10" s="3">
        <v>14.81001037893293</v>
      </c>
    </row>
    <row r="11" spans="4:16">
      <c r="D11" t="s">
        <v>90</v>
      </c>
      <c r="E11" t="s">
        <v>91</v>
      </c>
      <c r="F11">
        <v>292.26432573072481</v>
      </c>
      <c r="G11" t="s">
        <v>90</v>
      </c>
      <c r="H11">
        <v>16.399999999999999</v>
      </c>
      <c r="L11" s="3" t="s">
        <v>683</v>
      </c>
      <c r="M11" s="3">
        <v>23</v>
      </c>
      <c r="N11" s="3">
        <v>30</v>
      </c>
      <c r="O11" s="3">
        <v>30</v>
      </c>
      <c r="P11" s="3">
        <v>57</v>
      </c>
    </row>
    <row r="12" spans="4:16">
      <c r="D12" t="s">
        <v>381</v>
      </c>
      <c r="E12" t="s">
        <v>382</v>
      </c>
      <c r="F12">
        <v>302.73090353498208</v>
      </c>
      <c r="G12" t="s">
        <v>381</v>
      </c>
      <c r="H12">
        <v>100</v>
      </c>
      <c r="L12" s="3" t="s">
        <v>684</v>
      </c>
      <c r="N12" s="3">
        <v>0</v>
      </c>
      <c r="O12" s="3">
        <v>0</v>
      </c>
      <c r="P12" s="3">
        <v>0</v>
      </c>
    </row>
    <row r="13" spans="4:16">
      <c r="D13" t="s">
        <v>269</v>
      </c>
      <c r="E13" t="s">
        <v>270</v>
      </c>
      <c r="F13">
        <v>312.75604864269053</v>
      </c>
      <c r="G13" t="s">
        <v>269</v>
      </c>
      <c r="H13">
        <v>52.362560000000002</v>
      </c>
      <c r="L13" s="3" t="s">
        <v>685</v>
      </c>
      <c r="N13" s="3">
        <v>47</v>
      </c>
      <c r="O13" s="3">
        <v>35</v>
      </c>
      <c r="P13" s="3">
        <v>35</v>
      </c>
    </row>
    <row r="14" spans="4:16">
      <c r="D14" t="s">
        <v>429</v>
      </c>
      <c r="E14" t="s">
        <v>430</v>
      </c>
      <c r="F14">
        <v>323.71866811769155</v>
      </c>
      <c r="G14" t="s">
        <v>429</v>
      </c>
      <c r="H14">
        <v>48.406709999999997</v>
      </c>
      <c r="L14" s="3" t="s">
        <v>686</v>
      </c>
      <c r="N14" s="3">
        <v>-4.0337924714045963</v>
      </c>
      <c r="O14" s="3">
        <v>3.7448671811466179</v>
      </c>
      <c r="P14" s="3">
        <v>-1.0716121709700481</v>
      </c>
    </row>
    <row r="15" spans="4:16">
      <c r="D15" t="s">
        <v>68</v>
      </c>
      <c r="E15" t="s">
        <v>69</v>
      </c>
      <c r="F15">
        <v>330.71293960884361</v>
      </c>
      <c r="G15" t="s">
        <v>68</v>
      </c>
      <c r="H15">
        <v>53.7</v>
      </c>
      <c r="L15" s="3" t="s">
        <v>687</v>
      </c>
      <c r="N15" s="3">
        <v>1.0014682637180421E-4</v>
      </c>
      <c r="O15" s="3">
        <v>3.2428227745298291E-4</v>
      </c>
      <c r="P15" s="3">
        <v>0.14561411160621018</v>
      </c>
    </row>
    <row r="16" spans="4:16">
      <c r="D16" t="s">
        <v>148</v>
      </c>
      <c r="E16" t="s">
        <v>149</v>
      </c>
      <c r="F16">
        <v>343.61277172002053</v>
      </c>
      <c r="G16" t="s">
        <v>148</v>
      </c>
      <c r="H16">
        <v>64.062560000000005</v>
      </c>
      <c r="L16" s="3" t="s">
        <v>688</v>
      </c>
      <c r="N16" s="3">
        <v>1.6779267221196164</v>
      </c>
      <c r="O16" s="3">
        <v>1.6895724395467924</v>
      </c>
      <c r="P16" s="3">
        <v>1.6895724395467924</v>
      </c>
    </row>
    <row r="17" spans="4:16">
      <c r="D17" t="s">
        <v>273</v>
      </c>
      <c r="E17" t="s">
        <v>274</v>
      </c>
      <c r="F17">
        <v>369.67914582014623</v>
      </c>
      <c r="G17" t="s">
        <v>273</v>
      </c>
      <c r="H17">
        <v>76.3</v>
      </c>
      <c r="L17" s="3" t="s">
        <v>689</v>
      </c>
      <c r="N17" s="3">
        <v>2.0029365274360842E-4</v>
      </c>
      <c r="O17" s="3">
        <v>6.4856455490596582E-4</v>
      </c>
      <c r="P17" s="3">
        <v>0.29122822321242037</v>
      </c>
    </row>
    <row r="18" spans="4:16" ht="15.75" thickBot="1">
      <c r="D18" t="s">
        <v>369</v>
      </c>
      <c r="E18" t="s">
        <v>370</v>
      </c>
      <c r="F18">
        <v>374.77368288978602</v>
      </c>
      <c r="G18" t="s">
        <v>369</v>
      </c>
      <c r="H18">
        <v>32.562559999999998</v>
      </c>
      <c r="L18" s="4" t="s">
        <v>690</v>
      </c>
      <c r="M18" s="4"/>
      <c r="N18" s="4">
        <v>2.0117404801029952</v>
      </c>
      <c r="O18" s="4">
        <v>2.0301079154483119</v>
      </c>
      <c r="P18" s="4">
        <v>2.0301079154483119</v>
      </c>
    </row>
    <row r="19" spans="4:16">
      <c r="D19" t="s">
        <v>166</v>
      </c>
      <c r="E19" t="s">
        <v>167</v>
      </c>
      <c r="F19">
        <v>393.15915093197373</v>
      </c>
      <c r="G19" t="s">
        <v>166</v>
      </c>
      <c r="H19">
        <v>37.9</v>
      </c>
    </row>
    <row r="20" spans="4:16">
      <c r="D20" t="s">
        <v>42</v>
      </c>
      <c r="E20" t="s">
        <v>43</v>
      </c>
      <c r="F20">
        <v>393.38381466334027</v>
      </c>
      <c r="G20" t="s">
        <v>42</v>
      </c>
      <c r="H20">
        <v>38.4</v>
      </c>
      <c r="M20" t="str">
        <f>M8</f>
        <v>&lt;500</v>
      </c>
      <c r="N20" t="str">
        <f t="shared" ref="N20:P20" si="0">N8</f>
        <v>500-1000</v>
      </c>
      <c r="O20" t="str">
        <f t="shared" si="0"/>
        <v>1000-2000</v>
      </c>
      <c r="P20" t="str">
        <f t="shared" si="0"/>
        <v>&gt;2000</v>
      </c>
    </row>
    <row r="21" spans="4:16">
      <c r="D21" t="s">
        <v>66</v>
      </c>
      <c r="E21" t="s">
        <v>67</v>
      </c>
      <c r="F21">
        <v>396.17373378525963</v>
      </c>
      <c r="G21" t="s">
        <v>66</v>
      </c>
      <c r="H21">
        <v>31.1</v>
      </c>
      <c r="M21">
        <f t="shared" ref="M21:P21" si="1">M9</f>
        <v>47.067776869565222</v>
      </c>
      <c r="N21">
        <f t="shared" si="1"/>
        <v>77.675845333333328</v>
      </c>
      <c r="O21">
        <f t="shared" si="1"/>
        <v>93.090381333333298</v>
      </c>
      <c r="P21">
        <f t="shared" si="1"/>
        <v>98.913185964912273</v>
      </c>
    </row>
    <row r="22" spans="4:16">
      <c r="D22" t="s">
        <v>267</v>
      </c>
      <c r="E22" t="s">
        <v>268</v>
      </c>
      <c r="F22">
        <v>407.37241368366409</v>
      </c>
      <c r="G22" t="s">
        <v>267</v>
      </c>
      <c r="H22">
        <v>20.2</v>
      </c>
      <c r="M22">
        <f>M10^0.5</f>
        <v>27.688590645329917</v>
      </c>
      <c r="N22">
        <f t="shared" ref="N22:P22" si="2">N10^0.5</f>
        <v>26.968577789131064</v>
      </c>
      <c r="O22">
        <f t="shared" si="2"/>
        <v>8.8885632748092771</v>
      </c>
      <c r="P22">
        <f t="shared" si="2"/>
        <v>3.8483776294606185</v>
      </c>
    </row>
    <row r="23" spans="4:16">
      <c r="D23" t="s">
        <v>309</v>
      </c>
      <c r="E23" t="s">
        <v>310</v>
      </c>
      <c r="F23">
        <v>457.13196522318628</v>
      </c>
      <c r="G23" t="s">
        <v>309</v>
      </c>
      <c r="H23">
        <v>87.5</v>
      </c>
    </row>
    <row r="24" spans="4:16">
      <c r="D24" t="s">
        <v>389</v>
      </c>
      <c r="E24" t="s">
        <v>390</v>
      </c>
      <c r="F24">
        <v>462.57280746989449</v>
      </c>
      <c r="G24" t="s">
        <v>389</v>
      </c>
      <c r="H24">
        <v>31.46256</v>
      </c>
    </row>
    <row r="25" spans="4:16">
      <c r="D25" t="s">
        <v>383</v>
      </c>
      <c r="E25" t="s">
        <v>384</v>
      </c>
      <c r="F25">
        <v>469.73362140750442</v>
      </c>
      <c r="G25" t="s">
        <v>383</v>
      </c>
      <c r="H25">
        <v>15.3</v>
      </c>
    </row>
    <row r="26" spans="4:16">
      <c r="D26" t="s">
        <v>297</v>
      </c>
      <c r="E26" t="s">
        <v>298</v>
      </c>
      <c r="F26">
        <v>474.86080643692344</v>
      </c>
      <c r="G26" t="s">
        <v>297</v>
      </c>
      <c r="H26">
        <v>93.6</v>
      </c>
    </row>
    <row r="27" spans="4:16">
      <c r="D27" t="s">
        <v>359</v>
      </c>
      <c r="E27" t="s">
        <v>360</v>
      </c>
      <c r="F27">
        <v>487.52053063802902</v>
      </c>
      <c r="G27" t="s">
        <v>359</v>
      </c>
      <c r="H27">
        <v>88.662559999999999</v>
      </c>
    </row>
    <row r="28" spans="4:16">
      <c r="D28" t="s">
        <v>200</v>
      </c>
      <c r="E28" t="s">
        <v>201</v>
      </c>
      <c r="F28">
        <v>491.74534863013497</v>
      </c>
      <c r="G28" t="s">
        <v>200</v>
      </c>
      <c r="H28">
        <v>23</v>
      </c>
    </row>
    <row r="29" spans="4:16">
      <c r="D29" t="s">
        <v>128</v>
      </c>
      <c r="E29" t="s">
        <v>129</v>
      </c>
      <c r="F29">
        <v>506.97529972332222</v>
      </c>
      <c r="G29" t="s">
        <v>128</v>
      </c>
      <c r="H29">
        <v>26.562560000000001</v>
      </c>
    </row>
    <row r="30" spans="4:16">
      <c r="D30" t="s">
        <v>92</v>
      </c>
      <c r="E30" t="s">
        <v>93</v>
      </c>
      <c r="F30">
        <v>555.78797606190165</v>
      </c>
      <c r="G30" t="s">
        <v>92</v>
      </c>
      <c r="H30">
        <v>41.6</v>
      </c>
    </row>
    <row r="31" spans="4:16">
      <c r="D31" t="s">
        <v>265</v>
      </c>
      <c r="E31" t="s">
        <v>266</v>
      </c>
      <c r="F31">
        <v>564.38956800060851</v>
      </c>
      <c r="G31" t="s">
        <v>265</v>
      </c>
      <c r="H31">
        <v>100</v>
      </c>
    </row>
    <row r="32" spans="4:16">
      <c r="D32" t="s">
        <v>204</v>
      </c>
      <c r="E32" t="s">
        <v>205</v>
      </c>
      <c r="F32">
        <v>580.56106464950483</v>
      </c>
      <c r="G32" t="s">
        <v>204</v>
      </c>
      <c r="H32">
        <v>29.562560000000001</v>
      </c>
    </row>
    <row r="33" spans="4:8">
      <c r="D33" t="s">
        <v>379</v>
      </c>
      <c r="E33" t="s">
        <v>380</v>
      </c>
      <c r="F33">
        <v>592.49410780417929</v>
      </c>
      <c r="G33" t="s">
        <v>379</v>
      </c>
      <c r="H33">
        <v>96.262559999999993</v>
      </c>
    </row>
    <row r="34" spans="4:8">
      <c r="D34" t="s">
        <v>281</v>
      </c>
      <c r="E34" t="s">
        <v>282</v>
      </c>
      <c r="F34">
        <v>593.66820695345803</v>
      </c>
      <c r="G34" t="s">
        <v>281</v>
      </c>
      <c r="H34">
        <v>77.900000000000006</v>
      </c>
    </row>
    <row r="35" spans="4:8">
      <c r="D35" t="s">
        <v>96</v>
      </c>
      <c r="E35" t="s">
        <v>97</v>
      </c>
      <c r="F35">
        <v>605.28611644634827</v>
      </c>
      <c r="G35" t="s">
        <v>96</v>
      </c>
      <c r="H35">
        <v>55.8</v>
      </c>
    </row>
    <row r="36" spans="4:8">
      <c r="D36" t="s">
        <v>176</v>
      </c>
      <c r="E36" t="s">
        <v>177</v>
      </c>
      <c r="F36">
        <v>606.05381587854367</v>
      </c>
      <c r="G36" t="s">
        <v>176</v>
      </c>
      <c r="H36">
        <v>78.7</v>
      </c>
    </row>
    <row r="37" spans="4:8">
      <c r="D37" t="s">
        <v>431</v>
      </c>
      <c r="E37" t="s">
        <v>432</v>
      </c>
      <c r="F37">
        <v>631.45924796698637</v>
      </c>
      <c r="G37" t="s">
        <v>431</v>
      </c>
      <c r="H37">
        <v>22.062560000000001</v>
      </c>
    </row>
    <row r="38" spans="4:8">
      <c r="D38" t="s">
        <v>12</v>
      </c>
      <c r="E38" t="s">
        <v>13</v>
      </c>
      <c r="F38">
        <v>654.90548059932269</v>
      </c>
      <c r="G38" t="s">
        <v>12</v>
      </c>
      <c r="H38">
        <v>37</v>
      </c>
    </row>
    <row r="39" spans="4:8">
      <c r="D39" t="s">
        <v>168</v>
      </c>
      <c r="E39" t="s">
        <v>169</v>
      </c>
      <c r="F39">
        <v>662.43558622759747</v>
      </c>
      <c r="G39" t="s">
        <v>168</v>
      </c>
      <c r="H39">
        <v>82.2</v>
      </c>
    </row>
    <row r="40" spans="4:8">
      <c r="D40" t="s">
        <v>423</v>
      </c>
      <c r="E40" t="s">
        <v>424</v>
      </c>
      <c r="F40">
        <v>667.64646639074408</v>
      </c>
      <c r="G40" t="s">
        <v>423</v>
      </c>
      <c r="H40">
        <v>99</v>
      </c>
    </row>
    <row r="41" spans="4:8">
      <c r="D41" t="s">
        <v>86</v>
      </c>
      <c r="E41" t="s">
        <v>87</v>
      </c>
      <c r="F41">
        <v>668.50412599810443</v>
      </c>
      <c r="G41" t="s">
        <v>86</v>
      </c>
      <c r="H41">
        <v>97</v>
      </c>
    </row>
    <row r="42" spans="4:8">
      <c r="D42" t="s">
        <v>212</v>
      </c>
      <c r="E42" t="s">
        <v>213</v>
      </c>
      <c r="F42">
        <v>690.40125183579266</v>
      </c>
      <c r="G42" t="s">
        <v>212</v>
      </c>
      <c r="H42">
        <v>100</v>
      </c>
    </row>
    <row r="43" spans="4:8">
      <c r="D43" t="s">
        <v>120</v>
      </c>
      <c r="E43" t="s">
        <v>121</v>
      </c>
      <c r="F43">
        <v>693.4434919348322</v>
      </c>
      <c r="G43" t="s">
        <v>120</v>
      </c>
      <c r="H43">
        <v>93.7</v>
      </c>
    </row>
    <row r="44" spans="4:8">
      <c r="D44" t="s">
        <v>307</v>
      </c>
      <c r="E44" t="s">
        <v>308</v>
      </c>
      <c r="F44">
        <v>708.33065465624748</v>
      </c>
      <c r="G44" t="s">
        <v>307</v>
      </c>
      <c r="H44">
        <v>91.2</v>
      </c>
    </row>
    <row r="45" spans="4:8">
      <c r="D45" t="s">
        <v>114</v>
      </c>
      <c r="E45" t="s">
        <v>115</v>
      </c>
      <c r="F45">
        <v>731.31316255516754</v>
      </c>
      <c r="G45" t="s">
        <v>114</v>
      </c>
      <c r="H45">
        <v>98</v>
      </c>
    </row>
    <row r="46" spans="4:8">
      <c r="D46" t="s">
        <v>271</v>
      </c>
      <c r="E46" t="s">
        <v>272</v>
      </c>
      <c r="F46">
        <v>742.3471996836264</v>
      </c>
      <c r="G46" t="s">
        <v>271</v>
      </c>
      <c r="H46">
        <v>47.262560000000001</v>
      </c>
    </row>
    <row r="47" spans="4:8">
      <c r="D47" t="s">
        <v>433</v>
      </c>
      <c r="E47" t="s">
        <v>434</v>
      </c>
      <c r="F47">
        <v>757.53781088209143</v>
      </c>
      <c r="G47" t="s">
        <v>433</v>
      </c>
      <c r="H47">
        <v>40.462560000000003</v>
      </c>
    </row>
    <row r="48" spans="4:8">
      <c r="D48" t="s">
        <v>305</v>
      </c>
      <c r="E48" t="s">
        <v>306</v>
      </c>
      <c r="F48">
        <v>764.13747749846152</v>
      </c>
      <c r="G48" t="s">
        <v>305</v>
      </c>
      <c r="H48">
        <v>98.2</v>
      </c>
    </row>
    <row r="49" spans="4:8">
      <c r="D49" t="s">
        <v>158</v>
      </c>
      <c r="E49" t="s">
        <v>159</v>
      </c>
      <c r="F49">
        <v>767.64743502766237</v>
      </c>
      <c r="G49" t="s">
        <v>158</v>
      </c>
      <c r="H49">
        <v>78.5</v>
      </c>
    </row>
    <row r="50" spans="4:8">
      <c r="D50" t="s">
        <v>285</v>
      </c>
      <c r="E50" t="s">
        <v>286</v>
      </c>
      <c r="F50">
        <v>773.02116903559636</v>
      </c>
      <c r="G50" t="s">
        <v>285</v>
      </c>
      <c r="H50">
        <v>55.6</v>
      </c>
    </row>
    <row r="51" spans="4:8">
      <c r="D51" t="s">
        <v>48</v>
      </c>
      <c r="E51" t="s">
        <v>49</v>
      </c>
      <c r="F51">
        <v>785.51703852650564</v>
      </c>
      <c r="G51" t="s">
        <v>48</v>
      </c>
      <c r="H51">
        <v>90.5</v>
      </c>
    </row>
    <row r="52" spans="4:8">
      <c r="D52" t="s">
        <v>4</v>
      </c>
      <c r="E52" t="s">
        <v>5</v>
      </c>
      <c r="F52">
        <v>800.37144081900601</v>
      </c>
      <c r="G52" t="s">
        <v>4</v>
      </c>
      <c r="H52">
        <v>100</v>
      </c>
    </row>
    <row r="53" spans="4:8">
      <c r="D53" t="s">
        <v>178</v>
      </c>
      <c r="E53" t="s">
        <v>179</v>
      </c>
      <c r="F53">
        <v>850.24891880899429</v>
      </c>
      <c r="G53" t="s">
        <v>178</v>
      </c>
      <c r="H53">
        <v>96</v>
      </c>
    </row>
    <row r="54" spans="4:8">
      <c r="D54" t="s">
        <v>257</v>
      </c>
      <c r="E54" t="s">
        <v>258</v>
      </c>
      <c r="F54">
        <v>862.6581606186312</v>
      </c>
      <c r="G54" t="s">
        <v>257</v>
      </c>
      <c r="H54">
        <v>100</v>
      </c>
    </row>
    <row r="55" spans="4:8">
      <c r="D55" t="s">
        <v>118</v>
      </c>
      <c r="E55" t="s">
        <v>119</v>
      </c>
      <c r="F55">
        <v>884.9922333678777</v>
      </c>
      <c r="G55" t="s">
        <v>118</v>
      </c>
      <c r="H55">
        <v>100</v>
      </c>
    </row>
    <row r="56" spans="4:8">
      <c r="D56" t="s">
        <v>395</v>
      </c>
      <c r="E56" t="s">
        <v>396</v>
      </c>
      <c r="F56">
        <v>956.47719652780972</v>
      </c>
      <c r="G56" t="s">
        <v>395</v>
      </c>
      <c r="H56">
        <v>100</v>
      </c>
    </row>
    <row r="57" spans="4:8">
      <c r="D57" t="s">
        <v>18</v>
      </c>
      <c r="E57" t="s">
        <v>19</v>
      </c>
      <c r="F57">
        <v>969.30979028083755</v>
      </c>
      <c r="G57" t="s">
        <v>18</v>
      </c>
      <c r="H57">
        <v>100</v>
      </c>
    </row>
    <row r="58" spans="4:8">
      <c r="D58" t="s">
        <v>116</v>
      </c>
      <c r="E58" t="s">
        <v>117</v>
      </c>
      <c r="F58">
        <v>979.75476128692151</v>
      </c>
      <c r="G58" t="s">
        <v>116</v>
      </c>
      <c r="H58">
        <v>97.2</v>
      </c>
    </row>
    <row r="59" spans="4:8">
      <c r="D59" t="s">
        <v>94</v>
      </c>
      <c r="E59" t="s">
        <v>95</v>
      </c>
      <c r="F59">
        <v>1029.00349372869</v>
      </c>
      <c r="G59" t="s">
        <v>94</v>
      </c>
      <c r="H59">
        <v>99.5</v>
      </c>
    </row>
    <row r="60" spans="4:8">
      <c r="D60" t="s">
        <v>100</v>
      </c>
      <c r="E60" t="s">
        <v>101</v>
      </c>
      <c r="F60">
        <v>1030.8806904815444</v>
      </c>
      <c r="G60" t="s">
        <v>100</v>
      </c>
      <c r="H60">
        <v>100</v>
      </c>
    </row>
    <row r="61" spans="4:8">
      <c r="D61" t="s">
        <v>144</v>
      </c>
      <c r="E61" t="s">
        <v>145</v>
      </c>
      <c r="F61">
        <v>1032.1461864406781</v>
      </c>
      <c r="G61" t="s">
        <v>144</v>
      </c>
      <c r="H61">
        <v>100</v>
      </c>
    </row>
    <row r="62" spans="4:8">
      <c r="D62" t="s">
        <v>301</v>
      </c>
      <c r="E62" t="s">
        <v>302</v>
      </c>
      <c r="F62">
        <v>1057.4800896448812</v>
      </c>
      <c r="G62" t="s">
        <v>301</v>
      </c>
      <c r="H62">
        <v>90.875439999999998</v>
      </c>
    </row>
    <row r="63" spans="4:8">
      <c r="D63" t="s">
        <v>192</v>
      </c>
      <c r="E63" t="s">
        <v>193</v>
      </c>
      <c r="F63">
        <v>1083.6241913839219</v>
      </c>
      <c r="G63" t="s">
        <v>192</v>
      </c>
      <c r="H63">
        <v>92.633439999999993</v>
      </c>
    </row>
    <row r="64" spans="4:8">
      <c r="D64" t="s">
        <v>252</v>
      </c>
      <c r="E64" t="s">
        <v>253</v>
      </c>
      <c r="F64">
        <v>1094.725869640004</v>
      </c>
      <c r="G64" t="s">
        <v>252</v>
      </c>
      <c r="H64">
        <v>100</v>
      </c>
    </row>
    <row r="65" spans="4:8">
      <c r="D65" t="s">
        <v>52</v>
      </c>
      <c r="E65" t="s">
        <v>53</v>
      </c>
      <c r="F65">
        <v>1098.3588405291039</v>
      </c>
      <c r="G65" t="s">
        <v>52</v>
      </c>
      <c r="H65">
        <v>53.24</v>
      </c>
    </row>
    <row r="66" spans="4:8">
      <c r="D66" t="s">
        <v>196</v>
      </c>
      <c r="E66" t="s">
        <v>197</v>
      </c>
      <c r="F66">
        <v>1196.1924148606811</v>
      </c>
      <c r="G66" t="s">
        <v>196</v>
      </c>
      <c r="H66">
        <v>99.5</v>
      </c>
    </row>
    <row r="67" spans="4:8">
      <c r="D67" t="s">
        <v>6</v>
      </c>
      <c r="E67" t="s">
        <v>7</v>
      </c>
      <c r="F67">
        <v>1245.9921906210197</v>
      </c>
      <c r="G67" t="s">
        <v>6</v>
      </c>
      <c r="H67">
        <v>100</v>
      </c>
    </row>
    <row r="68" spans="4:8">
      <c r="D68" t="s">
        <v>208</v>
      </c>
      <c r="E68" t="s">
        <v>209</v>
      </c>
      <c r="F68">
        <v>1296.6959772115874</v>
      </c>
      <c r="G68" t="s">
        <v>208</v>
      </c>
      <c r="H68">
        <v>100</v>
      </c>
    </row>
    <row r="69" spans="4:8">
      <c r="D69" t="s">
        <v>234</v>
      </c>
      <c r="E69" t="s">
        <v>235</v>
      </c>
      <c r="F69">
        <v>1349.4750169236536</v>
      </c>
      <c r="G69" t="s">
        <v>234</v>
      </c>
      <c r="H69">
        <v>100</v>
      </c>
    </row>
    <row r="70" spans="4:8">
      <c r="D70" t="s">
        <v>415</v>
      </c>
      <c r="E70" t="s">
        <v>416</v>
      </c>
      <c r="F70">
        <v>1350.5119911595439</v>
      </c>
      <c r="G70" t="s">
        <v>415</v>
      </c>
      <c r="H70">
        <v>99.5</v>
      </c>
    </row>
    <row r="71" spans="4:8">
      <c r="D71" t="s">
        <v>417</v>
      </c>
      <c r="E71" t="s">
        <v>418</v>
      </c>
      <c r="F71">
        <v>1419.4777669029734</v>
      </c>
      <c r="G71" t="s">
        <v>417</v>
      </c>
      <c r="H71">
        <v>100</v>
      </c>
    </row>
    <row r="72" spans="4:8">
      <c r="D72" t="s">
        <v>140</v>
      </c>
      <c r="E72" t="s">
        <v>141</v>
      </c>
      <c r="F72">
        <v>1434.9135426342639</v>
      </c>
      <c r="G72" t="s">
        <v>140</v>
      </c>
      <c r="H72">
        <v>89.3</v>
      </c>
    </row>
    <row r="73" spans="4:8">
      <c r="D73" t="s">
        <v>54</v>
      </c>
      <c r="E73" t="s">
        <v>55</v>
      </c>
      <c r="F73">
        <v>1437.7959891652858</v>
      </c>
      <c r="G73" t="s">
        <v>54</v>
      </c>
      <c r="H73">
        <v>99.5</v>
      </c>
    </row>
    <row r="74" spans="4:8">
      <c r="D74" t="s">
        <v>26</v>
      </c>
      <c r="E74" t="s">
        <v>27</v>
      </c>
      <c r="F74">
        <v>1474.003432800587</v>
      </c>
      <c r="G74" t="s">
        <v>26</v>
      </c>
      <c r="H74">
        <v>100</v>
      </c>
    </row>
    <row r="75" spans="4:8">
      <c r="D75" t="s">
        <v>182</v>
      </c>
      <c r="E75" t="s">
        <v>183</v>
      </c>
      <c r="F75">
        <v>1480.7606023258074</v>
      </c>
      <c r="G75" t="s">
        <v>182</v>
      </c>
      <c r="H75">
        <v>100</v>
      </c>
    </row>
    <row r="76" spans="4:8">
      <c r="D76" t="s">
        <v>254</v>
      </c>
      <c r="E76" t="s">
        <v>255</v>
      </c>
      <c r="F76">
        <v>1545.7754526464819</v>
      </c>
      <c r="G76" t="s">
        <v>254</v>
      </c>
      <c r="H76">
        <v>99.1</v>
      </c>
    </row>
    <row r="77" spans="4:8">
      <c r="D77" t="s">
        <v>397</v>
      </c>
      <c r="E77" t="s">
        <v>398</v>
      </c>
      <c r="F77">
        <v>1552.9242008973658</v>
      </c>
      <c r="G77" t="s">
        <v>397</v>
      </c>
      <c r="H77">
        <v>100</v>
      </c>
    </row>
    <row r="78" spans="4:8">
      <c r="D78" t="s">
        <v>218</v>
      </c>
      <c r="E78" t="s">
        <v>219</v>
      </c>
      <c r="F78">
        <v>1573.3186927248132</v>
      </c>
      <c r="G78" t="s">
        <v>218</v>
      </c>
      <c r="H78">
        <v>100</v>
      </c>
    </row>
    <row r="79" spans="4:8">
      <c r="D79" t="s">
        <v>319</v>
      </c>
      <c r="E79" t="s">
        <v>320</v>
      </c>
      <c r="F79">
        <v>1592.1314944139706</v>
      </c>
      <c r="G79" t="s">
        <v>319</v>
      </c>
      <c r="H79">
        <v>100</v>
      </c>
    </row>
    <row r="80" spans="4:8">
      <c r="D80" t="s">
        <v>263</v>
      </c>
      <c r="E80" t="s">
        <v>264</v>
      </c>
      <c r="F80">
        <v>1651.2998082764682</v>
      </c>
      <c r="G80" t="s">
        <v>263</v>
      </c>
      <c r="H80">
        <v>100</v>
      </c>
    </row>
    <row r="81" spans="4:8">
      <c r="D81" t="s">
        <v>50</v>
      </c>
      <c r="E81" t="s">
        <v>51</v>
      </c>
      <c r="F81">
        <v>1687.9686928293806</v>
      </c>
      <c r="G81" t="s">
        <v>50</v>
      </c>
      <c r="H81">
        <v>100</v>
      </c>
    </row>
    <row r="82" spans="4:8">
      <c r="D82" t="s">
        <v>104</v>
      </c>
      <c r="E82" t="s">
        <v>105</v>
      </c>
      <c r="F82">
        <v>1691.1028930006692</v>
      </c>
      <c r="G82" t="s">
        <v>104</v>
      </c>
      <c r="H82">
        <v>100</v>
      </c>
    </row>
    <row r="83" spans="4:8">
      <c r="D83" t="s">
        <v>246</v>
      </c>
      <c r="E83" t="s">
        <v>247</v>
      </c>
      <c r="F83">
        <v>1734.5963616093575</v>
      </c>
      <c r="G83" t="s">
        <v>246</v>
      </c>
      <c r="H83">
        <v>100</v>
      </c>
    </row>
    <row r="84" spans="4:8">
      <c r="D84" t="s">
        <v>98</v>
      </c>
      <c r="E84" t="s">
        <v>99</v>
      </c>
      <c r="F84">
        <v>1813.9311871708671</v>
      </c>
      <c r="G84" t="s">
        <v>98</v>
      </c>
      <c r="H84">
        <v>100</v>
      </c>
    </row>
    <row r="85" spans="4:8">
      <c r="D85" t="s">
        <v>261</v>
      </c>
      <c r="E85" t="s">
        <v>262</v>
      </c>
      <c r="F85">
        <v>1826.4568718098305</v>
      </c>
      <c r="G85" t="s">
        <v>261</v>
      </c>
      <c r="H85">
        <v>89.762559999999993</v>
      </c>
    </row>
    <row r="86" spans="4:8">
      <c r="D86" t="s">
        <v>16</v>
      </c>
      <c r="E86" t="s">
        <v>17</v>
      </c>
      <c r="F86">
        <v>1894.6178719302022</v>
      </c>
      <c r="G86" t="s">
        <v>16</v>
      </c>
      <c r="H86">
        <v>99.8</v>
      </c>
    </row>
    <row r="87" spans="4:8">
      <c r="D87" t="s">
        <v>170</v>
      </c>
      <c r="E87" t="s">
        <v>171</v>
      </c>
      <c r="F87">
        <v>1938.3607652173914</v>
      </c>
      <c r="G87" t="s">
        <v>170</v>
      </c>
      <c r="H87">
        <v>100</v>
      </c>
    </row>
    <row r="88" spans="4:8">
      <c r="D88" t="s">
        <v>385</v>
      </c>
      <c r="E88" t="s">
        <v>386</v>
      </c>
      <c r="F88">
        <v>1987.5759031440432</v>
      </c>
      <c r="G88" t="s">
        <v>385</v>
      </c>
      <c r="H88">
        <v>100</v>
      </c>
    </row>
    <row r="89" spans="4:8">
      <c r="D89" t="s">
        <v>335</v>
      </c>
      <c r="E89" t="s">
        <v>336</v>
      </c>
      <c r="F89">
        <v>2078.4901785729239</v>
      </c>
      <c r="G89" t="s">
        <v>335</v>
      </c>
      <c r="H89">
        <v>100</v>
      </c>
    </row>
    <row r="90" spans="4:8">
      <c r="D90" t="s">
        <v>313</v>
      </c>
      <c r="E90" t="s">
        <v>314</v>
      </c>
      <c r="F90">
        <v>2082.8102296052662</v>
      </c>
      <c r="G90" t="s">
        <v>313</v>
      </c>
      <c r="H90">
        <v>100</v>
      </c>
    </row>
    <row r="91" spans="4:8">
      <c r="D91" t="s">
        <v>150</v>
      </c>
      <c r="E91" t="s">
        <v>151</v>
      </c>
      <c r="F91">
        <v>2134.1043961671144</v>
      </c>
      <c r="G91" t="s">
        <v>150</v>
      </c>
      <c r="H91">
        <v>100</v>
      </c>
    </row>
    <row r="92" spans="4:8">
      <c r="D92" t="s">
        <v>216</v>
      </c>
      <c r="E92" t="s">
        <v>217</v>
      </c>
      <c r="F92">
        <v>2159.237561281238</v>
      </c>
      <c r="G92" t="s">
        <v>216</v>
      </c>
      <c r="H92">
        <v>100</v>
      </c>
    </row>
    <row r="93" spans="4:8">
      <c r="D93" t="s">
        <v>82</v>
      </c>
      <c r="E93" t="s">
        <v>83</v>
      </c>
      <c r="F93">
        <v>2201.1756142653385</v>
      </c>
      <c r="G93" t="s">
        <v>82</v>
      </c>
      <c r="H93">
        <v>99.6</v>
      </c>
    </row>
    <row r="94" spans="4:8">
      <c r="D94" t="s">
        <v>84</v>
      </c>
      <c r="E94" t="s">
        <v>85</v>
      </c>
      <c r="F94">
        <v>2226.2698706331316</v>
      </c>
      <c r="G94" t="s">
        <v>84</v>
      </c>
      <c r="H94">
        <v>100</v>
      </c>
    </row>
    <row r="95" spans="4:8">
      <c r="D95" t="s">
        <v>421</v>
      </c>
      <c r="E95" t="s">
        <v>422</v>
      </c>
      <c r="F95">
        <v>2271.1875345673452</v>
      </c>
      <c r="G95" t="s">
        <v>421</v>
      </c>
      <c r="H95">
        <v>100</v>
      </c>
    </row>
    <row r="96" spans="4:8">
      <c r="D96" t="s">
        <v>172</v>
      </c>
      <c r="E96" t="s">
        <v>173</v>
      </c>
      <c r="F96">
        <v>2280.3851216435892</v>
      </c>
      <c r="G96" t="s">
        <v>172</v>
      </c>
      <c r="H96">
        <v>100</v>
      </c>
    </row>
    <row r="97" spans="4:8">
      <c r="D97" t="s">
        <v>58</v>
      </c>
      <c r="E97" t="s">
        <v>59</v>
      </c>
      <c r="F97">
        <v>2327.4365237164175</v>
      </c>
      <c r="G97" t="s">
        <v>58</v>
      </c>
      <c r="H97">
        <v>100</v>
      </c>
    </row>
    <row r="98" spans="4:8">
      <c r="D98" t="s">
        <v>228</v>
      </c>
      <c r="E98" t="s">
        <v>229</v>
      </c>
      <c r="F98">
        <v>2356.6450022297818</v>
      </c>
      <c r="G98" t="s">
        <v>228</v>
      </c>
      <c r="H98">
        <v>100</v>
      </c>
    </row>
    <row r="99" spans="4:8">
      <c r="D99" t="s">
        <v>357</v>
      </c>
      <c r="E99" t="s">
        <v>358</v>
      </c>
      <c r="F99">
        <v>2503.7941941068484</v>
      </c>
      <c r="G99" t="s">
        <v>357</v>
      </c>
      <c r="H99">
        <v>100</v>
      </c>
    </row>
    <row r="100" spans="4:8">
      <c r="D100" t="s">
        <v>407</v>
      </c>
      <c r="E100" t="s">
        <v>408</v>
      </c>
      <c r="F100">
        <v>2553.1674492631282</v>
      </c>
      <c r="G100" t="s">
        <v>407</v>
      </c>
      <c r="H100">
        <v>100</v>
      </c>
    </row>
    <row r="101" spans="4:8">
      <c r="D101" t="s">
        <v>311</v>
      </c>
      <c r="E101" t="s">
        <v>312</v>
      </c>
      <c r="F101">
        <v>2565.4083117763112</v>
      </c>
      <c r="G101" t="s">
        <v>311</v>
      </c>
      <c r="H101">
        <v>100</v>
      </c>
    </row>
    <row r="102" spans="4:8">
      <c r="D102" t="s">
        <v>190</v>
      </c>
      <c r="E102" t="s">
        <v>191</v>
      </c>
      <c r="F102">
        <v>2579.4766765080717</v>
      </c>
      <c r="G102" t="s">
        <v>190</v>
      </c>
      <c r="H102">
        <v>100</v>
      </c>
    </row>
    <row r="103" spans="4:8">
      <c r="D103" t="s">
        <v>353</v>
      </c>
      <c r="E103" t="s">
        <v>354</v>
      </c>
      <c r="F103">
        <v>2657.5851493364344</v>
      </c>
      <c r="G103" t="s">
        <v>353</v>
      </c>
      <c r="H103">
        <v>85.4</v>
      </c>
    </row>
    <row r="104" spans="4:8">
      <c r="D104" t="s">
        <v>224</v>
      </c>
      <c r="E104" t="s">
        <v>225</v>
      </c>
      <c r="F104">
        <v>2711.3003905051196</v>
      </c>
      <c r="G104" t="s">
        <v>224</v>
      </c>
      <c r="H104">
        <v>100</v>
      </c>
    </row>
    <row r="105" spans="4:8">
      <c r="D105" t="s">
        <v>184</v>
      </c>
      <c r="E105" t="s">
        <v>185</v>
      </c>
      <c r="F105">
        <v>2840.1968208209391</v>
      </c>
      <c r="G105" t="s">
        <v>184</v>
      </c>
      <c r="H105">
        <v>100</v>
      </c>
    </row>
    <row r="106" spans="4:8">
      <c r="D106" t="s">
        <v>36</v>
      </c>
      <c r="E106" t="s">
        <v>37</v>
      </c>
      <c r="F106">
        <v>2881.5064441157824</v>
      </c>
      <c r="G106" t="s">
        <v>36</v>
      </c>
      <c r="H106">
        <v>100</v>
      </c>
    </row>
    <row r="107" spans="4:8">
      <c r="D107" t="s">
        <v>180</v>
      </c>
      <c r="E107" t="s">
        <v>181</v>
      </c>
      <c r="F107">
        <v>2960.3847681042384</v>
      </c>
      <c r="G107" t="s">
        <v>180</v>
      </c>
      <c r="H107">
        <v>100</v>
      </c>
    </row>
    <row r="108" spans="4:8">
      <c r="D108" t="s">
        <v>188</v>
      </c>
      <c r="E108" t="s">
        <v>189</v>
      </c>
      <c r="F108">
        <v>2970.7878900676219</v>
      </c>
      <c r="G108" t="s">
        <v>188</v>
      </c>
      <c r="H108">
        <v>100</v>
      </c>
    </row>
    <row r="109" spans="4:8">
      <c r="D109" t="s">
        <v>411</v>
      </c>
      <c r="E109" t="s">
        <v>412</v>
      </c>
      <c r="F109">
        <v>2977.6668077485879</v>
      </c>
      <c r="G109" t="s">
        <v>411</v>
      </c>
      <c r="H109">
        <v>100</v>
      </c>
    </row>
    <row r="110" spans="4:8">
      <c r="D110" t="s">
        <v>240</v>
      </c>
      <c r="E110" t="s">
        <v>241</v>
      </c>
      <c r="F110">
        <v>3019.8192305191324</v>
      </c>
      <c r="G110" t="s">
        <v>240</v>
      </c>
      <c r="H110">
        <v>100</v>
      </c>
    </row>
    <row r="111" spans="4:8">
      <c r="D111" t="s">
        <v>108</v>
      </c>
      <c r="E111" t="s">
        <v>109</v>
      </c>
      <c r="F111">
        <v>3107.1435949714087</v>
      </c>
      <c r="G111" t="s">
        <v>108</v>
      </c>
      <c r="H111">
        <v>100</v>
      </c>
    </row>
    <row r="112" spans="4:8">
      <c r="D112" t="s">
        <v>345</v>
      </c>
      <c r="E112" t="s">
        <v>346</v>
      </c>
      <c r="F112">
        <v>3178.3278989720493</v>
      </c>
      <c r="G112" t="s">
        <v>345</v>
      </c>
      <c r="H112">
        <v>100</v>
      </c>
    </row>
    <row r="113" spans="4:8">
      <c r="D113" t="s">
        <v>377</v>
      </c>
      <c r="E113" t="s">
        <v>378</v>
      </c>
      <c r="F113">
        <v>3304.0328600111802</v>
      </c>
      <c r="G113" t="s">
        <v>377</v>
      </c>
      <c r="H113">
        <v>100</v>
      </c>
    </row>
    <row r="114" spans="4:8">
      <c r="D114" t="s">
        <v>347</v>
      </c>
      <c r="E114" t="s">
        <v>348</v>
      </c>
      <c r="F114">
        <v>3323.2486372261887</v>
      </c>
      <c r="G114" t="s">
        <v>347</v>
      </c>
      <c r="H114">
        <v>100</v>
      </c>
    </row>
    <row r="115" spans="4:8">
      <c r="D115" t="s">
        <v>194</v>
      </c>
      <c r="E115" t="s">
        <v>195</v>
      </c>
      <c r="F115">
        <v>3570.4368119394035</v>
      </c>
      <c r="G115" t="s">
        <v>194</v>
      </c>
      <c r="H115">
        <v>100</v>
      </c>
    </row>
    <row r="116" spans="4:8">
      <c r="D116" t="s">
        <v>136</v>
      </c>
      <c r="E116" t="s">
        <v>137</v>
      </c>
      <c r="F116">
        <v>3842.571170262529</v>
      </c>
      <c r="G116" t="s">
        <v>136</v>
      </c>
      <c r="H116">
        <v>100</v>
      </c>
    </row>
    <row r="117" spans="4:8">
      <c r="D117" t="s">
        <v>146</v>
      </c>
      <c r="E117" t="s">
        <v>147</v>
      </c>
      <c r="F117">
        <v>3867.6223601076663</v>
      </c>
      <c r="G117" t="s">
        <v>146</v>
      </c>
      <c r="H117">
        <v>100</v>
      </c>
    </row>
    <row r="118" spans="4:8">
      <c r="D118" t="s">
        <v>24</v>
      </c>
      <c r="E118" t="s">
        <v>25</v>
      </c>
      <c r="F118">
        <v>3917.8474828628291</v>
      </c>
      <c r="G118" t="s">
        <v>24</v>
      </c>
      <c r="H118">
        <v>100</v>
      </c>
    </row>
    <row r="119" spans="4:8">
      <c r="D119" t="s">
        <v>106</v>
      </c>
      <c r="E119" t="s">
        <v>107</v>
      </c>
      <c r="F119">
        <v>3989.9233156608466</v>
      </c>
      <c r="G119" t="s">
        <v>106</v>
      </c>
      <c r="H119">
        <v>100</v>
      </c>
    </row>
    <row r="120" spans="4:8">
      <c r="D120" t="s">
        <v>279</v>
      </c>
      <c r="E120" t="s">
        <v>280</v>
      </c>
      <c r="F120">
        <v>4391.5600729384751</v>
      </c>
      <c r="G120" t="s">
        <v>279</v>
      </c>
      <c r="H120">
        <v>100</v>
      </c>
    </row>
    <row r="121" spans="4:8">
      <c r="D121" t="s">
        <v>275</v>
      </c>
      <c r="E121" t="s">
        <v>276</v>
      </c>
      <c r="F121">
        <v>4605.4204628874095</v>
      </c>
      <c r="G121" t="s">
        <v>275</v>
      </c>
      <c r="H121">
        <v>100</v>
      </c>
    </row>
    <row r="122" spans="4:8">
      <c r="D122" t="s">
        <v>126</v>
      </c>
      <c r="E122" t="s">
        <v>127</v>
      </c>
      <c r="F122">
        <v>4623.2791121679338</v>
      </c>
      <c r="G122" t="s">
        <v>126</v>
      </c>
      <c r="H122">
        <v>100</v>
      </c>
    </row>
    <row r="123" spans="4:8">
      <c r="D123" t="s">
        <v>198</v>
      </c>
      <c r="E123" t="s">
        <v>199</v>
      </c>
      <c r="F123">
        <v>4786.6703061735134</v>
      </c>
      <c r="G123" t="s">
        <v>198</v>
      </c>
      <c r="H123">
        <v>100</v>
      </c>
    </row>
    <row r="124" spans="4:8">
      <c r="D124" t="s">
        <v>341</v>
      </c>
      <c r="E124" t="s">
        <v>342</v>
      </c>
      <c r="F124">
        <v>4833.4450790696774</v>
      </c>
      <c r="G124" t="s">
        <v>341</v>
      </c>
      <c r="H124">
        <v>100</v>
      </c>
    </row>
    <row r="125" spans="4:8">
      <c r="D125" t="s">
        <v>399</v>
      </c>
      <c r="E125" t="s">
        <v>400</v>
      </c>
      <c r="F125">
        <v>5011.6192705160684</v>
      </c>
      <c r="G125" t="s">
        <v>399</v>
      </c>
      <c r="H125">
        <v>100</v>
      </c>
    </row>
    <row r="126" spans="4:8">
      <c r="D126" t="s">
        <v>38</v>
      </c>
      <c r="E126" t="s">
        <v>39</v>
      </c>
      <c r="F126">
        <v>5038.9842738193784</v>
      </c>
      <c r="G126" t="s">
        <v>38</v>
      </c>
      <c r="H126">
        <v>100</v>
      </c>
    </row>
    <row r="127" spans="4:8">
      <c r="D127" t="s">
        <v>321</v>
      </c>
      <c r="E127" t="s">
        <v>322</v>
      </c>
      <c r="F127">
        <v>5093.0647792983291</v>
      </c>
      <c r="G127" t="s">
        <v>321</v>
      </c>
      <c r="H127">
        <v>100</v>
      </c>
    </row>
    <row r="128" spans="4:8">
      <c r="D128" t="s">
        <v>375</v>
      </c>
      <c r="E128" t="s">
        <v>376</v>
      </c>
      <c r="F128">
        <v>5131.5370986916241</v>
      </c>
      <c r="G128" t="s">
        <v>375</v>
      </c>
      <c r="H128">
        <v>100</v>
      </c>
    </row>
    <row r="129" spans="4:8">
      <c r="D129" t="s">
        <v>206</v>
      </c>
      <c r="E129" t="s">
        <v>207</v>
      </c>
      <c r="F129">
        <v>5253.4715431915729</v>
      </c>
      <c r="G129" t="s">
        <v>206</v>
      </c>
      <c r="H129">
        <v>100</v>
      </c>
    </row>
    <row r="130" spans="4:8">
      <c r="D130" t="s">
        <v>22</v>
      </c>
      <c r="E130" t="s">
        <v>23</v>
      </c>
      <c r="F130">
        <v>5586.3379773627194</v>
      </c>
      <c r="G130" t="s">
        <v>22</v>
      </c>
      <c r="H130">
        <v>100</v>
      </c>
    </row>
    <row r="131" spans="4:8">
      <c r="D131" t="s">
        <v>134</v>
      </c>
      <c r="E131" t="s">
        <v>135</v>
      </c>
      <c r="F131">
        <v>6074.7497872759777</v>
      </c>
      <c r="G131" t="s">
        <v>134</v>
      </c>
      <c r="H131">
        <v>100</v>
      </c>
    </row>
    <row r="132" spans="4:8">
      <c r="D132" t="s">
        <v>291</v>
      </c>
      <c r="E132" t="s">
        <v>292</v>
      </c>
      <c r="F132">
        <v>6232.464155834582</v>
      </c>
      <c r="G132" t="s">
        <v>291</v>
      </c>
      <c r="H132">
        <v>97.697829999999996</v>
      </c>
    </row>
    <row r="133" spans="4:8">
      <c r="D133" t="s">
        <v>331</v>
      </c>
      <c r="E133" t="s">
        <v>332</v>
      </c>
      <c r="F133">
        <v>6363.3933136962678</v>
      </c>
      <c r="G133" t="s">
        <v>331</v>
      </c>
      <c r="H133">
        <v>97.697829999999996</v>
      </c>
    </row>
    <row r="134" spans="4:8">
      <c r="D134" t="s">
        <v>289</v>
      </c>
      <c r="E134" t="s">
        <v>290</v>
      </c>
      <c r="F134">
        <v>6438.7551989586627</v>
      </c>
      <c r="G134" t="s">
        <v>289</v>
      </c>
      <c r="H134">
        <v>100</v>
      </c>
    </row>
    <row r="135" spans="4:8">
      <c r="D135" t="s">
        <v>413</v>
      </c>
      <c r="E135" t="s">
        <v>414</v>
      </c>
      <c r="F135">
        <v>6914.3121846343874</v>
      </c>
      <c r="G135" t="s">
        <v>413</v>
      </c>
      <c r="H135">
        <v>100</v>
      </c>
    </row>
    <row r="136" spans="4:8">
      <c r="D136" t="s">
        <v>70</v>
      </c>
      <c r="E136" t="s">
        <v>71</v>
      </c>
      <c r="F136">
        <v>7202.2273101570818</v>
      </c>
      <c r="G136" t="s">
        <v>70</v>
      </c>
      <c r="H136">
        <v>100</v>
      </c>
    </row>
    <row r="137" spans="4:8">
      <c r="D137" t="s">
        <v>230</v>
      </c>
      <c r="E137" t="s">
        <v>231</v>
      </c>
      <c r="F137">
        <v>7310.3099234393403</v>
      </c>
      <c r="G137" t="s">
        <v>230</v>
      </c>
      <c r="H137">
        <v>100</v>
      </c>
    </row>
    <row r="138" spans="4:8">
      <c r="D138" t="s">
        <v>56</v>
      </c>
      <c r="E138" t="s">
        <v>57</v>
      </c>
      <c r="F138">
        <v>7392.8685124386693</v>
      </c>
      <c r="G138" t="s">
        <v>56</v>
      </c>
      <c r="H138">
        <v>76.161379999999994</v>
      </c>
    </row>
    <row r="139" spans="4:8">
      <c r="D139" t="s">
        <v>409</v>
      </c>
      <c r="E139" t="s">
        <v>410</v>
      </c>
      <c r="F139">
        <v>7691.0137391927283</v>
      </c>
      <c r="G139" t="s">
        <v>409</v>
      </c>
      <c r="H139">
        <v>97.697829999999996</v>
      </c>
    </row>
    <row r="140" spans="4:8">
      <c r="D140" t="s">
        <v>210</v>
      </c>
      <c r="E140" t="s">
        <v>211</v>
      </c>
      <c r="F140">
        <v>9757.4486829550351</v>
      </c>
      <c r="G140" t="s">
        <v>210</v>
      </c>
      <c r="H140">
        <v>97.697829999999996</v>
      </c>
    </row>
    <row r="141" spans="4:8">
      <c r="D141" t="s">
        <v>30</v>
      </c>
      <c r="E141" t="s">
        <v>31</v>
      </c>
      <c r="F141">
        <v>10171.681017202116</v>
      </c>
      <c r="G141" t="s">
        <v>30</v>
      </c>
      <c r="H141">
        <v>97.697829999999996</v>
      </c>
    </row>
    <row r="142" spans="4:8">
      <c r="D142" t="s">
        <v>102</v>
      </c>
      <c r="E142" t="s">
        <v>103</v>
      </c>
      <c r="F142">
        <v>11800.977753507301</v>
      </c>
      <c r="G142" t="s">
        <v>102</v>
      </c>
      <c r="H142">
        <v>90.875439999999998</v>
      </c>
    </row>
    <row r="143" spans="4:8">
      <c r="D143" t="s">
        <v>393</v>
      </c>
      <c r="E143" t="s">
        <v>394</v>
      </c>
      <c r="F143">
        <v>14537.570462232241</v>
      </c>
      <c r="G143" t="s">
        <v>393</v>
      </c>
      <c r="H143">
        <v>99.827799999999996</v>
      </c>
    </row>
    <row r="144" spans="4:8">
      <c r="D144" t="s">
        <v>174</v>
      </c>
      <c r="E144" t="s">
        <v>175</v>
      </c>
      <c r="F144">
        <v>18177.252566684376</v>
      </c>
      <c r="G144" t="s">
        <v>174</v>
      </c>
      <c r="H144">
        <v>100</v>
      </c>
    </row>
    <row r="145" spans="4:8">
      <c r="D145" t="s">
        <v>317</v>
      </c>
      <c r="E145" t="s">
        <v>318</v>
      </c>
      <c r="F145">
        <v>19120.344284077193</v>
      </c>
      <c r="G145" t="s">
        <v>317</v>
      </c>
      <c r="H145">
        <v>97.697829999999996</v>
      </c>
    </row>
    <row r="146" spans="4:8">
      <c r="D146" t="s">
        <v>0</v>
      </c>
      <c r="E146" t="s">
        <v>1</v>
      </c>
      <c r="G146" t="s">
        <v>0</v>
      </c>
      <c r="H146">
        <v>43</v>
      </c>
    </row>
    <row r="147" spans="4:8">
      <c r="D147" t="s">
        <v>8</v>
      </c>
      <c r="E147" t="s">
        <v>9</v>
      </c>
      <c r="G147" t="s">
        <v>8</v>
      </c>
      <c r="H147">
        <v>59.32891</v>
      </c>
    </row>
    <row r="148" spans="4:8">
      <c r="D148" t="s">
        <v>10</v>
      </c>
      <c r="E148" t="s">
        <v>11</v>
      </c>
      <c r="G148" t="s">
        <v>10</v>
      </c>
      <c r="H148">
        <v>100</v>
      </c>
    </row>
    <row r="149" spans="4:8">
      <c r="D149" t="s">
        <v>14</v>
      </c>
      <c r="E149" t="s">
        <v>15</v>
      </c>
      <c r="G149" t="s">
        <v>14</v>
      </c>
      <c r="H149">
        <v>90.875439999999998</v>
      </c>
    </row>
    <row r="150" spans="4:8">
      <c r="D150" t="s">
        <v>20</v>
      </c>
      <c r="E150" t="s">
        <v>21</v>
      </c>
      <c r="G150" t="s">
        <v>20</v>
      </c>
      <c r="H150">
        <v>90.875439999999998</v>
      </c>
    </row>
    <row r="151" spans="4:8">
      <c r="D151" t="s">
        <v>28</v>
      </c>
      <c r="E151" t="s">
        <v>29</v>
      </c>
      <c r="G151" t="s">
        <v>28</v>
      </c>
      <c r="H151">
        <v>100</v>
      </c>
    </row>
    <row r="152" spans="4:8">
      <c r="D152" t="s">
        <v>34</v>
      </c>
      <c r="E152" t="s">
        <v>35</v>
      </c>
      <c r="G152" t="s">
        <v>34</v>
      </c>
      <c r="H152">
        <v>90.875439999999998</v>
      </c>
    </row>
    <row r="153" spans="4:8">
      <c r="D153" t="s">
        <v>40</v>
      </c>
      <c r="E153" t="s">
        <v>41</v>
      </c>
      <c r="G153" t="s">
        <v>40</v>
      </c>
      <c r="H153">
        <v>100</v>
      </c>
    </row>
    <row r="154" spans="4:8">
      <c r="D154" t="s">
        <v>44</v>
      </c>
      <c r="E154" t="s">
        <v>45</v>
      </c>
      <c r="G154" t="s">
        <v>44</v>
      </c>
      <c r="H154">
        <v>100</v>
      </c>
    </row>
    <row r="155" spans="4:8">
      <c r="D155" t="s">
        <v>46</v>
      </c>
      <c r="E155" t="s">
        <v>47</v>
      </c>
      <c r="G155" t="s">
        <v>46</v>
      </c>
      <c r="H155">
        <v>75.562560000000005</v>
      </c>
    </row>
    <row r="156" spans="4:8">
      <c r="D156" t="s">
        <v>60</v>
      </c>
      <c r="E156" t="s">
        <v>61</v>
      </c>
      <c r="G156" t="s">
        <v>60</v>
      </c>
      <c r="H156">
        <v>13.1</v>
      </c>
    </row>
    <row r="157" spans="4:8">
      <c r="D157" t="s">
        <v>62</v>
      </c>
      <c r="E157" t="s">
        <v>63</v>
      </c>
      <c r="G157" t="s">
        <v>62</v>
      </c>
      <c r="H157">
        <v>6.5</v>
      </c>
    </row>
    <row r="158" spans="4:8">
      <c r="D158" t="s">
        <v>64</v>
      </c>
      <c r="E158" t="s">
        <v>65</v>
      </c>
      <c r="G158" t="s">
        <v>64</v>
      </c>
      <c r="H158">
        <v>70.562560000000005</v>
      </c>
    </row>
    <row r="159" spans="4:8">
      <c r="D159" t="s">
        <v>72</v>
      </c>
      <c r="E159" t="s">
        <v>73</v>
      </c>
      <c r="G159" t="s">
        <v>72</v>
      </c>
      <c r="H159">
        <v>93.45615718535737</v>
      </c>
    </row>
    <row r="160" spans="4:8">
      <c r="D160" t="s">
        <v>74</v>
      </c>
      <c r="E160" t="s">
        <v>75</v>
      </c>
      <c r="G160" t="s">
        <v>74</v>
      </c>
      <c r="H160">
        <v>90.875439999999998</v>
      </c>
    </row>
    <row r="161" spans="4:8">
      <c r="D161" t="s">
        <v>76</v>
      </c>
      <c r="E161" t="s">
        <v>77</v>
      </c>
      <c r="G161" t="s">
        <v>76</v>
      </c>
      <c r="H161">
        <v>10.8</v>
      </c>
    </row>
    <row r="162" spans="4:8">
      <c r="D162" t="s">
        <v>78</v>
      </c>
      <c r="E162" t="s">
        <v>79</v>
      </c>
      <c r="G162" t="s">
        <v>78</v>
      </c>
      <c r="H162">
        <v>6.4</v>
      </c>
    </row>
    <row r="163" spans="4:8">
      <c r="D163" t="s">
        <v>80</v>
      </c>
      <c r="E163" t="s">
        <v>81</v>
      </c>
      <c r="G163" t="s">
        <v>80</v>
      </c>
      <c r="H163">
        <v>100</v>
      </c>
    </row>
    <row r="164" spans="4:8">
      <c r="D164" t="s">
        <v>88</v>
      </c>
      <c r="E164" t="s">
        <v>89</v>
      </c>
      <c r="G164" t="s">
        <v>88</v>
      </c>
      <c r="H164">
        <v>69.3</v>
      </c>
    </row>
    <row r="165" spans="4:8">
      <c r="D165" t="s">
        <v>110</v>
      </c>
      <c r="E165" t="s">
        <v>111</v>
      </c>
      <c r="G165" t="s">
        <v>110</v>
      </c>
      <c r="H165">
        <v>53.262560000000001</v>
      </c>
    </row>
    <row r="166" spans="4:8">
      <c r="D166" t="s">
        <v>112</v>
      </c>
      <c r="E166" t="s">
        <v>113</v>
      </c>
      <c r="G166" t="s">
        <v>112</v>
      </c>
      <c r="H166">
        <v>92.666759999999996</v>
      </c>
    </row>
    <row r="167" spans="4:8">
      <c r="D167" t="s">
        <v>122</v>
      </c>
      <c r="E167" t="s">
        <v>123</v>
      </c>
      <c r="G167" t="s">
        <v>122</v>
      </c>
      <c r="H167">
        <v>66</v>
      </c>
    </row>
    <row r="168" spans="4:8">
      <c r="D168" t="s">
        <v>130</v>
      </c>
      <c r="E168" t="s">
        <v>131</v>
      </c>
      <c r="G168" t="s">
        <v>130</v>
      </c>
      <c r="H168">
        <v>100</v>
      </c>
    </row>
    <row r="169" spans="4:8">
      <c r="D169" t="s">
        <v>132</v>
      </c>
      <c r="E169" t="s">
        <v>133</v>
      </c>
      <c r="G169" t="s">
        <v>132</v>
      </c>
      <c r="H169">
        <v>59.32891</v>
      </c>
    </row>
    <row r="170" spans="4:8">
      <c r="D170" t="s">
        <v>138</v>
      </c>
      <c r="E170" t="s">
        <v>139</v>
      </c>
      <c r="G170" t="s">
        <v>138</v>
      </c>
      <c r="H170">
        <v>59.32891</v>
      </c>
    </row>
    <row r="171" spans="4:8">
      <c r="D171" t="s">
        <v>142</v>
      </c>
      <c r="E171" t="s">
        <v>143</v>
      </c>
      <c r="G171" t="s">
        <v>142</v>
      </c>
      <c r="H171">
        <v>34.526800000000001</v>
      </c>
    </row>
    <row r="172" spans="4:8">
      <c r="D172" t="s">
        <v>152</v>
      </c>
      <c r="E172" t="s">
        <v>153</v>
      </c>
      <c r="G172" t="s">
        <v>152</v>
      </c>
      <c r="H172">
        <v>100</v>
      </c>
    </row>
    <row r="173" spans="4:8">
      <c r="D173" t="s">
        <v>154</v>
      </c>
      <c r="E173" t="s">
        <v>155</v>
      </c>
      <c r="G173" t="s">
        <v>154</v>
      </c>
      <c r="H173">
        <v>90.875439999999998</v>
      </c>
    </row>
    <row r="174" spans="4:8">
      <c r="D174" t="s">
        <v>156</v>
      </c>
      <c r="E174" t="s">
        <v>157</v>
      </c>
      <c r="G174" t="s">
        <v>156</v>
      </c>
      <c r="H174">
        <v>59.32891</v>
      </c>
    </row>
    <row r="175" spans="4:8">
      <c r="D175" t="s">
        <v>160</v>
      </c>
      <c r="E175" t="s">
        <v>161</v>
      </c>
      <c r="G175" t="s">
        <v>160</v>
      </c>
      <c r="H175">
        <v>26.2</v>
      </c>
    </row>
    <row r="176" spans="4:8">
      <c r="D176" t="s">
        <v>162</v>
      </c>
      <c r="E176" t="s">
        <v>163</v>
      </c>
      <c r="G176" t="s">
        <v>162</v>
      </c>
      <c r="H176">
        <v>60.606720000000003</v>
      </c>
    </row>
    <row r="177" spans="4:8">
      <c r="D177" t="s">
        <v>164</v>
      </c>
      <c r="E177" t="s">
        <v>165</v>
      </c>
      <c r="G177" t="s">
        <v>164</v>
      </c>
      <c r="H177">
        <v>79.466769999999997</v>
      </c>
    </row>
    <row r="178" spans="4:8">
      <c r="D178" t="s">
        <v>186</v>
      </c>
      <c r="E178" t="s">
        <v>187</v>
      </c>
      <c r="G178" t="s">
        <v>186</v>
      </c>
      <c r="H178">
        <v>100</v>
      </c>
    </row>
    <row r="179" spans="4:8">
      <c r="D179" t="s">
        <v>202</v>
      </c>
      <c r="E179" t="s">
        <v>203</v>
      </c>
      <c r="G179" t="s">
        <v>202</v>
      </c>
      <c r="H179">
        <v>59.32891</v>
      </c>
    </row>
    <row r="180" spans="4:8">
      <c r="D180" t="s">
        <v>214</v>
      </c>
      <c r="E180" t="s">
        <v>215</v>
      </c>
      <c r="G180" t="s">
        <v>214</v>
      </c>
      <c r="H180">
        <v>70</v>
      </c>
    </row>
    <row r="181" spans="4:8">
      <c r="D181" t="s">
        <v>220</v>
      </c>
      <c r="E181" t="s">
        <v>221</v>
      </c>
      <c r="G181" t="s">
        <v>220</v>
      </c>
      <c r="H181">
        <v>20.562560000000001</v>
      </c>
    </row>
    <row r="182" spans="4:8">
      <c r="D182" t="s">
        <v>222</v>
      </c>
      <c r="E182" t="s">
        <v>223</v>
      </c>
      <c r="G182" t="s">
        <v>222</v>
      </c>
      <c r="H182">
        <v>9.8000000000000007</v>
      </c>
    </row>
    <row r="183" spans="4:8">
      <c r="D183" t="s">
        <v>226</v>
      </c>
      <c r="E183" t="s">
        <v>227</v>
      </c>
      <c r="G183" t="s">
        <v>226</v>
      </c>
      <c r="H183">
        <v>100</v>
      </c>
    </row>
    <row r="184" spans="4:8">
      <c r="D184" t="s">
        <v>232</v>
      </c>
      <c r="E184" t="s">
        <v>233</v>
      </c>
      <c r="G184" t="s">
        <v>232</v>
      </c>
      <c r="H184">
        <v>90.542640000000006</v>
      </c>
    </row>
    <row r="185" spans="4:8">
      <c r="D185" t="s">
        <v>236</v>
      </c>
      <c r="E185" t="s">
        <v>237</v>
      </c>
      <c r="G185" t="s">
        <v>236</v>
      </c>
      <c r="H185">
        <v>15.4</v>
      </c>
    </row>
    <row r="186" spans="4:8">
      <c r="D186" t="s">
        <v>238</v>
      </c>
      <c r="E186" t="s">
        <v>239</v>
      </c>
      <c r="G186" t="s">
        <v>238</v>
      </c>
      <c r="H186">
        <v>9.8000000000000007</v>
      </c>
    </row>
    <row r="187" spans="4:8">
      <c r="D187" t="s">
        <v>242</v>
      </c>
      <c r="E187" t="s">
        <v>243</v>
      </c>
      <c r="G187" t="s">
        <v>242</v>
      </c>
      <c r="H187">
        <v>100</v>
      </c>
    </row>
    <row r="188" spans="4:8">
      <c r="D188" t="s">
        <v>244</v>
      </c>
      <c r="E188" t="s">
        <v>245</v>
      </c>
      <c r="G188" t="s">
        <v>244</v>
      </c>
      <c r="H188">
        <v>25.6</v>
      </c>
    </row>
    <row r="189" spans="4:8">
      <c r="D189" t="s">
        <v>248</v>
      </c>
      <c r="E189" t="s">
        <v>249</v>
      </c>
      <c r="G189" t="s">
        <v>248</v>
      </c>
      <c r="H189">
        <v>59.32891</v>
      </c>
    </row>
    <row r="190" spans="4:8">
      <c r="D190" t="s">
        <v>250</v>
      </c>
      <c r="E190" t="s">
        <v>251</v>
      </c>
      <c r="G190" t="s">
        <v>250</v>
      </c>
      <c r="H190">
        <v>21.762560000000001</v>
      </c>
    </row>
    <row r="191" spans="4:8">
      <c r="D191" t="s">
        <v>259</v>
      </c>
      <c r="E191" t="s">
        <v>260</v>
      </c>
      <c r="G191" t="s">
        <v>259</v>
      </c>
      <c r="H191">
        <v>100</v>
      </c>
    </row>
    <row r="192" spans="4:8">
      <c r="D192" t="s">
        <v>277</v>
      </c>
      <c r="E192" t="s">
        <v>278</v>
      </c>
      <c r="G192" t="s">
        <v>277</v>
      </c>
      <c r="H192">
        <v>59.32891</v>
      </c>
    </row>
    <row r="193" spans="4:8">
      <c r="D193" t="s">
        <v>287</v>
      </c>
      <c r="E193" t="s">
        <v>288</v>
      </c>
      <c r="G193" t="s">
        <v>287</v>
      </c>
    </row>
    <row r="194" spans="4:8">
      <c r="D194" t="s">
        <v>293</v>
      </c>
      <c r="E194" t="s">
        <v>294</v>
      </c>
      <c r="G194" t="s">
        <v>293</v>
      </c>
      <c r="H194">
        <v>57.558060054158332</v>
      </c>
    </row>
    <row r="195" spans="4:8">
      <c r="D195" t="s">
        <v>295</v>
      </c>
      <c r="E195" t="s">
        <v>296</v>
      </c>
      <c r="G195" t="s">
        <v>295</v>
      </c>
      <c r="H195">
        <v>51.944125399306344</v>
      </c>
    </row>
    <row r="196" spans="4:8">
      <c r="D196" t="s">
        <v>299</v>
      </c>
      <c r="E196" t="s">
        <v>300</v>
      </c>
      <c r="G196" t="s">
        <v>299</v>
      </c>
      <c r="H196">
        <v>59.32891</v>
      </c>
    </row>
    <row r="197" spans="4:8">
      <c r="D197" t="s">
        <v>303</v>
      </c>
      <c r="E197" t="s">
        <v>304</v>
      </c>
      <c r="G197" t="s">
        <v>303</v>
      </c>
      <c r="H197">
        <v>18.10671</v>
      </c>
    </row>
    <row r="198" spans="4:8">
      <c r="D198" t="s">
        <v>315</v>
      </c>
      <c r="E198" t="s">
        <v>316</v>
      </c>
      <c r="G198" t="s">
        <v>315</v>
      </c>
      <c r="H198">
        <v>90.875439999999998</v>
      </c>
    </row>
    <row r="199" spans="4:8">
      <c r="D199" t="s">
        <v>323</v>
      </c>
      <c r="E199" t="s">
        <v>324</v>
      </c>
      <c r="G199" t="s">
        <v>323</v>
      </c>
      <c r="H199">
        <v>18</v>
      </c>
    </row>
    <row r="200" spans="4:8">
      <c r="D200" t="s">
        <v>325</v>
      </c>
      <c r="E200" t="s">
        <v>326</v>
      </c>
      <c r="G200" t="s">
        <v>325</v>
      </c>
      <c r="H200">
        <v>100</v>
      </c>
    </row>
    <row r="201" spans="4:8">
      <c r="D201" t="s">
        <v>327</v>
      </c>
      <c r="E201" t="s">
        <v>328</v>
      </c>
      <c r="G201" t="s">
        <v>327</v>
      </c>
      <c r="H201">
        <v>100</v>
      </c>
    </row>
    <row r="202" spans="4:8">
      <c r="D202" t="s">
        <v>329</v>
      </c>
      <c r="E202" t="s">
        <v>330</v>
      </c>
      <c r="G202" t="s">
        <v>329</v>
      </c>
      <c r="H202">
        <v>60.462560000000003</v>
      </c>
    </row>
    <row r="203" spans="4:8">
      <c r="D203" t="s">
        <v>337</v>
      </c>
      <c r="E203" t="s">
        <v>338</v>
      </c>
      <c r="G203" t="s">
        <v>337</v>
      </c>
      <c r="H203">
        <v>100</v>
      </c>
    </row>
    <row r="204" spans="4:8">
      <c r="D204" t="s">
        <v>339</v>
      </c>
      <c r="E204" t="s">
        <v>340</v>
      </c>
      <c r="G204" t="s">
        <v>339</v>
      </c>
      <c r="H204">
        <v>14.2</v>
      </c>
    </row>
    <row r="205" spans="4:8">
      <c r="D205" t="s">
        <v>343</v>
      </c>
      <c r="E205" t="s">
        <v>344</v>
      </c>
      <c r="G205" t="s">
        <v>343</v>
      </c>
    </row>
    <row r="206" spans="4:8">
      <c r="D206" t="s">
        <v>349</v>
      </c>
      <c r="E206" t="s">
        <v>350</v>
      </c>
      <c r="G206" t="s">
        <v>349</v>
      </c>
      <c r="H206">
        <v>22.806709999999999</v>
      </c>
    </row>
    <row r="207" spans="4:8">
      <c r="D207" t="s">
        <v>351</v>
      </c>
      <c r="E207" t="s">
        <v>352</v>
      </c>
      <c r="G207" t="s">
        <v>351</v>
      </c>
      <c r="H207">
        <v>32.707949999999997</v>
      </c>
    </row>
    <row r="208" spans="4:8">
      <c r="D208" t="s">
        <v>361</v>
      </c>
      <c r="E208" t="s">
        <v>362</v>
      </c>
      <c r="G208" t="s">
        <v>361</v>
      </c>
      <c r="H208">
        <v>90.875439999999998</v>
      </c>
    </row>
    <row r="209" spans="4:8">
      <c r="D209" t="s">
        <v>363</v>
      </c>
      <c r="E209" t="s">
        <v>364</v>
      </c>
      <c r="G209" t="s">
        <v>363</v>
      </c>
      <c r="H209">
        <v>90.875439999999998</v>
      </c>
    </row>
    <row r="210" spans="4:8">
      <c r="D210" t="s">
        <v>365</v>
      </c>
      <c r="E210" t="s">
        <v>366</v>
      </c>
      <c r="G210" t="s">
        <v>365</v>
      </c>
      <c r="H210">
        <v>90.875439999999998</v>
      </c>
    </row>
    <row r="211" spans="4:8">
      <c r="D211" t="s">
        <v>367</v>
      </c>
      <c r="E211" t="s">
        <v>368</v>
      </c>
      <c r="G211" t="s">
        <v>367</v>
      </c>
      <c r="H211">
        <v>75.905749999999998</v>
      </c>
    </row>
    <row r="212" spans="4:8">
      <c r="D212" t="s">
        <v>371</v>
      </c>
      <c r="E212" t="s">
        <v>372</v>
      </c>
      <c r="G212" t="s">
        <v>371</v>
      </c>
      <c r="H212">
        <v>100</v>
      </c>
    </row>
    <row r="213" spans="4:8">
      <c r="D213" t="s">
        <v>373</v>
      </c>
      <c r="E213" t="s">
        <v>374</v>
      </c>
      <c r="G213" t="s">
        <v>373</v>
      </c>
      <c r="H213">
        <v>42</v>
      </c>
    </row>
    <row r="214" spans="4:8">
      <c r="D214" t="s">
        <v>387</v>
      </c>
      <c r="E214" t="s">
        <v>388</v>
      </c>
      <c r="G214" t="s">
        <v>387</v>
      </c>
      <c r="H214">
        <v>41.562559999999998</v>
      </c>
    </row>
    <row r="215" spans="4:8">
      <c r="D215" t="s">
        <v>391</v>
      </c>
      <c r="E215" t="s">
        <v>392</v>
      </c>
      <c r="G215" t="s">
        <v>391</v>
      </c>
      <c r="H215">
        <v>95.862560000000002</v>
      </c>
    </row>
    <row r="216" spans="4:8">
      <c r="D216" t="s">
        <v>401</v>
      </c>
      <c r="E216" t="s">
        <v>402</v>
      </c>
      <c r="G216" t="s">
        <v>401</v>
      </c>
      <c r="H216">
        <v>90.875439999999998</v>
      </c>
    </row>
    <row r="217" spans="4:8">
      <c r="D217" t="s">
        <v>403</v>
      </c>
      <c r="E217" t="s">
        <v>404</v>
      </c>
      <c r="G217" t="s">
        <v>403</v>
      </c>
      <c r="H217">
        <v>44.562559999999998</v>
      </c>
    </row>
    <row r="218" spans="4:8">
      <c r="D218" t="s">
        <v>405</v>
      </c>
      <c r="E218" t="s">
        <v>406</v>
      </c>
      <c r="G218" t="s">
        <v>405</v>
      </c>
      <c r="H218">
        <v>18.162559999999999</v>
      </c>
    </row>
    <row r="219" spans="4:8">
      <c r="D219" t="s">
        <v>419</v>
      </c>
      <c r="E219" t="s">
        <v>420</v>
      </c>
      <c r="G219" t="s">
        <v>419</v>
      </c>
      <c r="H219">
        <v>27.076809999999998</v>
      </c>
    </row>
    <row r="220" spans="4:8">
      <c r="D220" t="s">
        <v>425</v>
      </c>
      <c r="E220" t="s">
        <v>426</v>
      </c>
      <c r="G220" t="s">
        <v>425</v>
      </c>
      <c r="H220">
        <v>90.875439999999998</v>
      </c>
    </row>
    <row r="221" spans="4:8">
      <c r="D221" t="s">
        <v>427</v>
      </c>
      <c r="E221" t="s">
        <v>428</v>
      </c>
      <c r="G221" t="s">
        <v>427</v>
      </c>
      <c r="H221">
        <v>97.697829999999996</v>
      </c>
    </row>
  </sheetData>
  <sortState ref="D6:H221">
    <sortCondition ref="F6:F221"/>
  </sortState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C3:M220"/>
  <sheetViews>
    <sheetView topLeftCell="A10" workbookViewId="0">
      <selection activeCell="L19" sqref="L19:M21"/>
    </sheetView>
  </sheetViews>
  <sheetFormatPr defaultRowHeight="15"/>
  <sheetData>
    <row r="3" spans="3:13">
      <c r="C3" t="s">
        <v>2</v>
      </c>
      <c r="F3" t="s">
        <v>460</v>
      </c>
    </row>
    <row r="4" spans="3:13">
      <c r="C4" t="s">
        <v>3</v>
      </c>
      <c r="F4" t="s">
        <v>461</v>
      </c>
    </row>
    <row r="5" spans="3:13">
      <c r="C5" t="s">
        <v>355</v>
      </c>
      <c r="D5" t="s">
        <v>356</v>
      </c>
      <c r="E5">
        <v>59.120065724854868</v>
      </c>
      <c r="F5" t="s">
        <v>355</v>
      </c>
      <c r="J5" t="s">
        <v>678</v>
      </c>
    </row>
    <row r="6" spans="3:13" ht="15.75" thickBot="1">
      <c r="C6" t="s">
        <v>283</v>
      </c>
      <c r="D6" t="s">
        <v>284</v>
      </c>
      <c r="E6">
        <v>152.47180612437708</v>
      </c>
      <c r="F6" t="s">
        <v>283</v>
      </c>
      <c r="G6">
        <v>48.468960000000003</v>
      </c>
    </row>
    <row r="7" spans="3:13">
      <c r="C7" t="s">
        <v>124</v>
      </c>
      <c r="D7" t="s">
        <v>125</v>
      </c>
      <c r="E7">
        <v>163.87394315142922</v>
      </c>
      <c r="F7" t="s">
        <v>124</v>
      </c>
      <c r="G7">
        <v>36.78548</v>
      </c>
      <c r="J7" s="5"/>
      <c r="K7" s="6" t="s">
        <v>692</v>
      </c>
      <c r="L7" s="6" t="s">
        <v>693</v>
      </c>
      <c r="M7" s="6" t="s">
        <v>441</v>
      </c>
    </row>
    <row r="8" spans="3:13">
      <c r="C8" t="s">
        <v>32</v>
      </c>
      <c r="D8" t="s">
        <v>33</v>
      </c>
      <c r="E8">
        <v>215.51671949968832</v>
      </c>
      <c r="F8" t="s">
        <v>32</v>
      </c>
      <c r="J8" s="3" t="s">
        <v>681</v>
      </c>
      <c r="K8" s="3">
        <v>76.046639285714278</v>
      </c>
      <c r="L8" s="3">
        <v>92.908581499999997</v>
      </c>
      <c r="M8" s="3">
        <v>99.592914199999981</v>
      </c>
    </row>
    <row r="9" spans="3:13">
      <c r="C9" t="s">
        <v>333</v>
      </c>
      <c r="D9" t="s">
        <v>334</v>
      </c>
      <c r="E9">
        <v>261.00416980725959</v>
      </c>
      <c r="F9" t="s">
        <v>333</v>
      </c>
      <c r="J9" s="3" t="s">
        <v>682</v>
      </c>
      <c r="K9" s="3">
        <v>451.00025480459419</v>
      </c>
      <c r="L9" s="3">
        <v>168.55255182346906</v>
      </c>
      <c r="M9" s="3">
        <v>47.55321039099897</v>
      </c>
    </row>
    <row r="10" spans="3:13">
      <c r="C10" t="s">
        <v>90</v>
      </c>
      <c r="D10" t="s">
        <v>91</v>
      </c>
      <c r="E10">
        <v>292.26432573072481</v>
      </c>
      <c r="F10" t="s">
        <v>90</v>
      </c>
      <c r="G10">
        <v>66.767489999999995</v>
      </c>
      <c r="J10" s="3" t="s">
        <v>683</v>
      </c>
      <c r="K10" s="3">
        <v>14</v>
      </c>
      <c r="L10" s="3">
        <v>20</v>
      </c>
      <c r="M10" s="3">
        <v>50</v>
      </c>
    </row>
    <row r="11" spans="3:13">
      <c r="C11" t="s">
        <v>381</v>
      </c>
      <c r="D11" t="s">
        <v>382</v>
      </c>
      <c r="E11">
        <v>302.73090353498208</v>
      </c>
      <c r="F11" t="s">
        <v>381</v>
      </c>
      <c r="J11" s="3" t="s">
        <v>684</v>
      </c>
      <c r="L11" s="3">
        <v>0</v>
      </c>
      <c r="M11" s="3">
        <v>0</v>
      </c>
    </row>
    <row r="12" spans="3:13">
      <c r="C12" t="s">
        <v>269</v>
      </c>
      <c r="D12" t="s">
        <v>270</v>
      </c>
      <c r="E12">
        <v>312.75604864269053</v>
      </c>
      <c r="F12" t="s">
        <v>269</v>
      </c>
      <c r="J12" s="3" t="s">
        <v>685</v>
      </c>
      <c r="L12" s="3">
        <v>20</v>
      </c>
      <c r="M12" s="3">
        <v>23</v>
      </c>
    </row>
    <row r="13" spans="3:13">
      <c r="C13" t="s">
        <v>429</v>
      </c>
      <c r="D13" t="s">
        <v>430</v>
      </c>
      <c r="E13">
        <v>323.71866811769155</v>
      </c>
      <c r="F13" t="s">
        <v>429</v>
      </c>
      <c r="G13">
        <v>69.167590000000004</v>
      </c>
      <c r="J13" s="3" t="s">
        <v>686</v>
      </c>
      <c r="L13" s="3">
        <v>-2.6449680288366442</v>
      </c>
      <c r="M13" s="3">
        <v>-2.1826642027001211</v>
      </c>
    </row>
    <row r="14" spans="3:13">
      <c r="C14" t="s">
        <v>68</v>
      </c>
      <c r="D14" t="s">
        <v>69</v>
      </c>
      <c r="E14">
        <v>330.71293960884361</v>
      </c>
      <c r="F14" t="s">
        <v>68</v>
      </c>
      <c r="J14" s="3" t="s">
        <v>687</v>
      </c>
      <c r="L14" s="3">
        <v>7.7677323096547995E-3</v>
      </c>
      <c r="M14" s="3">
        <v>1.9763509396711992E-2</v>
      </c>
    </row>
    <row r="15" spans="3:13">
      <c r="C15" t="s">
        <v>148</v>
      </c>
      <c r="D15" t="s">
        <v>149</v>
      </c>
      <c r="E15">
        <v>343.61277172002053</v>
      </c>
      <c r="F15" t="s">
        <v>148</v>
      </c>
      <c r="G15">
        <v>98.449029999999993</v>
      </c>
      <c r="J15" s="3" t="s">
        <v>688</v>
      </c>
      <c r="L15" s="3">
        <v>1.7247182182137983</v>
      </c>
      <c r="M15" s="3">
        <v>1.7138715170749599</v>
      </c>
    </row>
    <row r="16" spans="3:13">
      <c r="C16" t="s">
        <v>273</v>
      </c>
      <c r="D16" t="s">
        <v>274</v>
      </c>
      <c r="E16">
        <v>369.67914582014623</v>
      </c>
      <c r="F16" t="s">
        <v>273</v>
      </c>
      <c r="G16">
        <v>101.99771</v>
      </c>
      <c r="J16" s="3" t="s">
        <v>689</v>
      </c>
      <c r="L16" s="3">
        <v>1.5535464619309599E-2</v>
      </c>
      <c r="M16" s="3">
        <v>3.9527018793423983E-2</v>
      </c>
    </row>
    <row r="17" spans="3:13" ht="15.75" thickBot="1">
      <c r="C17" t="s">
        <v>369</v>
      </c>
      <c r="D17" t="s">
        <v>370</v>
      </c>
      <c r="E17">
        <v>374.77368288978602</v>
      </c>
      <c r="F17" t="s">
        <v>369</v>
      </c>
      <c r="J17" s="4" t="s">
        <v>690</v>
      </c>
      <c r="L17" s="4">
        <v>2.0859634412955419</v>
      </c>
      <c r="M17" s="4">
        <v>2.0686575986105389</v>
      </c>
    </row>
    <row r="18" spans="3:13">
      <c r="C18" t="s">
        <v>166</v>
      </c>
      <c r="D18" t="s">
        <v>167</v>
      </c>
      <c r="E18">
        <v>393.15915093197373</v>
      </c>
      <c r="F18" t="s">
        <v>166</v>
      </c>
    </row>
    <row r="19" spans="3:13">
      <c r="C19" t="s">
        <v>42</v>
      </c>
      <c r="D19" t="s">
        <v>43</v>
      </c>
      <c r="E19">
        <v>393.38381466334027</v>
      </c>
      <c r="F19" t="s">
        <v>42</v>
      </c>
      <c r="G19">
        <v>75.685410000000005</v>
      </c>
      <c r="K19" t="str">
        <f>K7</f>
        <v>&lt;500</v>
      </c>
      <c r="L19" t="str">
        <f t="shared" ref="L19:M19" si="0">L7</f>
        <v>500-1000</v>
      </c>
      <c r="M19" t="str">
        <f t="shared" si="0"/>
        <v>&gt;1000</v>
      </c>
    </row>
    <row r="20" spans="3:13">
      <c r="C20" t="s">
        <v>66</v>
      </c>
      <c r="D20" t="s">
        <v>67</v>
      </c>
      <c r="E20">
        <v>396.17373378525963</v>
      </c>
      <c r="F20" t="s">
        <v>66</v>
      </c>
      <c r="G20">
        <v>93.856380000000001</v>
      </c>
      <c r="K20">
        <f t="shared" ref="K20:L20" si="1">K8</f>
        <v>76.046639285714278</v>
      </c>
      <c r="L20">
        <f t="shared" si="1"/>
        <v>92.908581499999997</v>
      </c>
      <c r="M20">
        <f t="shared" ref="M20" si="2">M8</f>
        <v>99.592914199999981</v>
      </c>
    </row>
    <row r="21" spans="3:13">
      <c r="C21" t="s">
        <v>267</v>
      </c>
      <c r="D21" t="s">
        <v>268</v>
      </c>
      <c r="E21">
        <v>407.37241368366409</v>
      </c>
      <c r="F21" t="s">
        <v>267</v>
      </c>
      <c r="G21">
        <v>48.035080000000001</v>
      </c>
      <c r="K21">
        <f>K9^0.5</f>
        <v>21.236766580734322</v>
      </c>
      <c r="L21">
        <f t="shared" ref="L21:M21" si="3">L9^0.5</f>
        <v>12.982779048550009</v>
      </c>
      <c r="M21">
        <f t="shared" si="3"/>
        <v>6.895883583051484</v>
      </c>
    </row>
    <row r="22" spans="3:13">
      <c r="C22" t="s">
        <v>309</v>
      </c>
      <c r="D22" t="s">
        <v>310</v>
      </c>
      <c r="E22">
        <v>457.13196522318628</v>
      </c>
      <c r="F22" t="s">
        <v>309</v>
      </c>
      <c r="G22">
        <v>100.97011000000001</v>
      </c>
    </row>
    <row r="23" spans="3:13">
      <c r="C23" t="s">
        <v>389</v>
      </c>
      <c r="D23" t="s">
        <v>390</v>
      </c>
      <c r="E23">
        <v>462.57280746989449</v>
      </c>
      <c r="F23" t="s">
        <v>389</v>
      </c>
      <c r="G23">
        <v>79.088629999999995</v>
      </c>
    </row>
    <row r="24" spans="3:13">
      <c r="C24" t="s">
        <v>383</v>
      </c>
      <c r="D24" t="s">
        <v>384</v>
      </c>
      <c r="E24">
        <v>469.73362140750442</v>
      </c>
      <c r="F24" t="s">
        <v>383</v>
      </c>
      <c r="G24">
        <v>73.665840000000003</v>
      </c>
    </row>
    <row r="25" spans="3:13">
      <c r="C25" t="s">
        <v>297</v>
      </c>
      <c r="D25" t="s">
        <v>298</v>
      </c>
      <c r="E25">
        <v>474.86080643692344</v>
      </c>
      <c r="F25" t="s">
        <v>297</v>
      </c>
      <c r="G25">
        <v>73.174750000000003</v>
      </c>
    </row>
    <row r="26" spans="3:13">
      <c r="C26" t="s">
        <v>359</v>
      </c>
      <c r="D26" t="s">
        <v>360</v>
      </c>
      <c r="E26">
        <v>487.52053063802902</v>
      </c>
      <c r="F26" t="s">
        <v>359</v>
      </c>
      <c r="G26">
        <v>98.540490000000005</v>
      </c>
    </row>
    <row r="27" spans="3:13">
      <c r="C27" t="s">
        <v>200</v>
      </c>
      <c r="D27" t="s">
        <v>201</v>
      </c>
      <c r="E27">
        <v>491.74534863013497</v>
      </c>
      <c r="F27" t="s">
        <v>200</v>
      </c>
    </row>
    <row r="28" spans="3:13">
      <c r="C28" t="s">
        <v>128</v>
      </c>
      <c r="D28" t="s">
        <v>129</v>
      </c>
      <c r="E28">
        <v>506.97529972332222</v>
      </c>
      <c r="F28" t="s">
        <v>128</v>
      </c>
    </row>
    <row r="29" spans="3:13">
      <c r="C29" t="s">
        <v>92</v>
      </c>
      <c r="D29" t="s">
        <v>93</v>
      </c>
      <c r="E29">
        <v>555.78797606190165</v>
      </c>
      <c r="F29" t="s">
        <v>92</v>
      </c>
    </row>
    <row r="30" spans="3:13">
      <c r="C30" t="s">
        <v>265</v>
      </c>
      <c r="D30" t="s">
        <v>266</v>
      </c>
      <c r="E30">
        <v>564.38956800060851</v>
      </c>
      <c r="F30" t="s">
        <v>265</v>
      </c>
      <c r="G30">
        <v>99.692400000000006</v>
      </c>
    </row>
    <row r="31" spans="3:13">
      <c r="C31" t="s">
        <v>204</v>
      </c>
      <c r="D31" t="s">
        <v>205</v>
      </c>
      <c r="E31">
        <v>580.56106464950483</v>
      </c>
      <c r="F31" t="s">
        <v>204</v>
      </c>
    </row>
    <row r="32" spans="3:13">
      <c r="C32" t="s">
        <v>379</v>
      </c>
      <c r="D32" t="s">
        <v>380</v>
      </c>
      <c r="E32">
        <v>592.49410780417929</v>
      </c>
      <c r="F32" t="s">
        <v>379</v>
      </c>
      <c r="G32">
        <v>68.921090000000007</v>
      </c>
    </row>
    <row r="33" spans="3:7">
      <c r="C33" t="s">
        <v>281</v>
      </c>
      <c r="D33" t="s">
        <v>282</v>
      </c>
      <c r="E33">
        <v>593.66820695345803</v>
      </c>
      <c r="F33" t="s">
        <v>281</v>
      </c>
    </row>
    <row r="34" spans="3:7">
      <c r="C34" t="s">
        <v>96</v>
      </c>
      <c r="D34" t="s">
        <v>97</v>
      </c>
      <c r="E34">
        <v>605.28611644634827</v>
      </c>
      <c r="F34" t="s">
        <v>96</v>
      </c>
      <c r="G34">
        <v>54.958060000000003</v>
      </c>
    </row>
    <row r="35" spans="3:7">
      <c r="C35" t="s">
        <v>176</v>
      </c>
      <c r="D35" t="s">
        <v>177</v>
      </c>
      <c r="E35">
        <v>606.05381587854367</v>
      </c>
      <c r="F35" t="s">
        <v>176</v>
      </c>
      <c r="G35">
        <v>96.209040000000002</v>
      </c>
    </row>
    <row r="36" spans="3:7">
      <c r="C36" t="s">
        <v>431</v>
      </c>
      <c r="D36" t="s">
        <v>432</v>
      </c>
      <c r="E36">
        <v>631.45924796698637</v>
      </c>
      <c r="F36" t="s">
        <v>431</v>
      </c>
      <c r="G36">
        <v>81.009050000000002</v>
      </c>
    </row>
    <row r="37" spans="3:7">
      <c r="C37" t="s">
        <v>12</v>
      </c>
      <c r="D37" t="s">
        <v>13</v>
      </c>
      <c r="E37">
        <v>654.90548059932269</v>
      </c>
      <c r="F37" t="s">
        <v>12</v>
      </c>
    </row>
    <row r="38" spans="3:7">
      <c r="C38" t="s">
        <v>168</v>
      </c>
      <c r="D38" t="s">
        <v>169</v>
      </c>
      <c r="E38">
        <v>662.43558622759747</v>
      </c>
      <c r="F38" t="s">
        <v>168</v>
      </c>
      <c r="G38">
        <v>94.479529999999997</v>
      </c>
    </row>
    <row r="39" spans="3:7">
      <c r="C39" t="s">
        <v>423</v>
      </c>
      <c r="D39" t="s">
        <v>424</v>
      </c>
      <c r="E39">
        <v>667.64646639074408</v>
      </c>
      <c r="F39" t="s">
        <v>423</v>
      </c>
      <c r="G39">
        <v>99.23997</v>
      </c>
    </row>
    <row r="40" spans="3:7">
      <c r="C40" t="s">
        <v>86</v>
      </c>
      <c r="D40" t="s">
        <v>87</v>
      </c>
      <c r="E40">
        <v>668.50412599810443</v>
      </c>
      <c r="F40" t="s">
        <v>86</v>
      </c>
    </row>
    <row r="41" spans="3:7">
      <c r="C41" t="s">
        <v>212</v>
      </c>
      <c r="D41" t="s">
        <v>213</v>
      </c>
      <c r="E41">
        <v>690.40125183579266</v>
      </c>
      <c r="F41" t="s">
        <v>212</v>
      </c>
      <c r="G41">
        <v>100.29886</v>
      </c>
    </row>
    <row r="42" spans="3:7">
      <c r="C42" t="s">
        <v>120</v>
      </c>
      <c r="D42" t="s">
        <v>121</v>
      </c>
      <c r="E42">
        <v>693.4434919348322</v>
      </c>
      <c r="F42" t="s">
        <v>120</v>
      </c>
      <c r="G42">
        <v>106.83999</v>
      </c>
    </row>
    <row r="43" spans="3:7">
      <c r="C43" t="s">
        <v>307</v>
      </c>
      <c r="D43" t="s">
        <v>308</v>
      </c>
      <c r="E43">
        <v>708.33065465624748</v>
      </c>
      <c r="F43" t="s">
        <v>307</v>
      </c>
      <c r="G43">
        <v>95.148989999999998</v>
      </c>
    </row>
    <row r="44" spans="3:7">
      <c r="C44" t="s">
        <v>114</v>
      </c>
      <c r="D44" t="s">
        <v>115</v>
      </c>
      <c r="E44">
        <v>731.31316255516754</v>
      </c>
      <c r="F44" t="s">
        <v>114</v>
      </c>
      <c r="G44">
        <v>90.650279999999995</v>
      </c>
    </row>
    <row r="45" spans="3:7">
      <c r="C45" t="s">
        <v>271</v>
      </c>
      <c r="D45" t="s">
        <v>272</v>
      </c>
      <c r="E45">
        <v>742.3471996836264</v>
      </c>
      <c r="F45" t="s">
        <v>271</v>
      </c>
      <c r="G45">
        <v>86.498829999999998</v>
      </c>
    </row>
    <row r="46" spans="3:7">
      <c r="C46" t="s">
        <v>433</v>
      </c>
      <c r="D46" t="s">
        <v>434</v>
      </c>
      <c r="E46">
        <v>757.53781088209143</v>
      </c>
      <c r="F46" t="s">
        <v>433</v>
      </c>
    </row>
    <row r="47" spans="3:7">
      <c r="C47" t="s">
        <v>305</v>
      </c>
      <c r="D47" t="s">
        <v>306</v>
      </c>
      <c r="E47">
        <v>764.13747749846152</v>
      </c>
      <c r="F47" t="s">
        <v>305</v>
      </c>
    </row>
    <row r="48" spans="3:7">
      <c r="C48" t="s">
        <v>158</v>
      </c>
      <c r="D48" t="s">
        <v>159</v>
      </c>
      <c r="E48">
        <v>767.64743502766237</v>
      </c>
      <c r="F48" t="s">
        <v>158</v>
      </c>
      <c r="G48">
        <v>86.501769999999993</v>
      </c>
    </row>
    <row r="49" spans="3:7">
      <c r="C49" t="s">
        <v>285</v>
      </c>
      <c r="D49" t="s">
        <v>286</v>
      </c>
      <c r="E49">
        <v>773.02116903559636</v>
      </c>
      <c r="F49" t="s">
        <v>285</v>
      </c>
    </row>
    <row r="50" spans="3:7">
      <c r="C50" t="s">
        <v>48</v>
      </c>
      <c r="D50" t="s">
        <v>49</v>
      </c>
      <c r="E50">
        <v>785.51703852650564</v>
      </c>
      <c r="F50" t="s">
        <v>48</v>
      </c>
      <c r="G50">
        <v>96.0107</v>
      </c>
    </row>
    <row r="51" spans="3:7">
      <c r="C51" t="s">
        <v>4</v>
      </c>
      <c r="D51" t="s">
        <v>5</v>
      </c>
      <c r="E51">
        <v>800.37144081900601</v>
      </c>
      <c r="F51" t="s">
        <v>4</v>
      </c>
      <c r="G51">
        <v>94.522739999999999</v>
      </c>
    </row>
    <row r="52" spans="3:7">
      <c r="C52" t="s">
        <v>178</v>
      </c>
      <c r="D52" t="s">
        <v>179</v>
      </c>
      <c r="E52">
        <v>850.24891880899429</v>
      </c>
      <c r="F52" t="s">
        <v>178</v>
      </c>
      <c r="G52">
        <v>100.58844999999999</v>
      </c>
    </row>
    <row r="53" spans="3:7">
      <c r="C53" t="s">
        <v>257</v>
      </c>
      <c r="D53" t="s">
        <v>258</v>
      </c>
      <c r="E53">
        <v>862.6581606186312</v>
      </c>
      <c r="F53" t="s">
        <v>257</v>
      </c>
      <c r="G53">
        <v>93.039439999999999</v>
      </c>
    </row>
    <row r="54" spans="3:7">
      <c r="C54" t="s">
        <v>118</v>
      </c>
      <c r="D54" t="s">
        <v>119</v>
      </c>
      <c r="E54">
        <v>884.9922333678777</v>
      </c>
      <c r="F54" t="s">
        <v>118</v>
      </c>
      <c r="G54">
        <v>103.82353000000001</v>
      </c>
    </row>
    <row r="55" spans="3:7">
      <c r="C55" t="s">
        <v>395</v>
      </c>
      <c r="D55" t="s">
        <v>396</v>
      </c>
      <c r="E55">
        <v>956.47719652780972</v>
      </c>
      <c r="F55" t="s">
        <v>395</v>
      </c>
      <c r="G55">
        <v>96.858490000000003</v>
      </c>
    </row>
    <row r="56" spans="3:7">
      <c r="C56" t="s">
        <v>18</v>
      </c>
      <c r="D56" t="s">
        <v>19</v>
      </c>
      <c r="E56">
        <v>969.30979028083755</v>
      </c>
      <c r="F56" t="s">
        <v>18</v>
      </c>
    </row>
    <row r="57" spans="3:7">
      <c r="C57" t="s">
        <v>116</v>
      </c>
      <c r="D57" t="s">
        <v>117</v>
      </c>
      <c r="E57">
        <v>979.75476128692151</v>
      </c>
      <c r="F57" t="s">
        <v>116</v>
      </c>
      <c r="G57">
        <v>112.88042</v>
      </c>
    </row>
    <row r="58" spans="3:7">
      <c r="C58" t="s">
        <v>94</v>
      </c>
      <c r="D58" t="s">
        <v>95</v>
      </c>
      <c r="E58">
        <v>1029.00349372869</v>
      </c>
      <c r="F58" t="s">
        <v>94</v>
      </c>
      <c r="G58">
        <v>98.962090000000003</v>
      </c>
    </row>
    <row r="59" spans="3:7">
      <c r="C59" t="s">
        <v>100</v>
      </c>
      <c r="D59" t="s">
        <v>101</v>
      </c>
      <c r="E59">
        <v>1030.8806904815444</v>
      </c>
      <c r="F59" t="s">
        <v>100</v>
      </c>
      <c r="G59">
        <v>94.407889999999995</v>
      </c>
    </row>
    <row r="60" spans="3:7">
      <c r="C60" t="s">
        <v>144</v>
      </c>
      <c r="D60" t="s">
        <v>145</v>
      </c>
      <c r="E60">
        <v>1032.1461864406781</v>
      </c>
      <c r="F60" t="s">
        <v>144</v>
      </c>
      <c r="G60">
        <v>112.96238</v>
      </c>
    </row>
    <row r="61" spans="3:7">
      <c r="C61" t="s">
        <v>301</v>
      </c>
      <c r="D61" t="s">
        <v>302</v>
      </c>
      <c r="E61">
        <v>1057.4800896448812</v>
      </c>
      <c r="F61" t="s">
        <v>301</v>
      </c>
      <c r="G61">
        <v>101.97181</v>
      </c>
    </row>
    <row r="62" spans="3:7">
      <c r="C62" t="s">
        <v>192</v>
      </c>
      <c r="D62" t="s">
        <v>193</v>
      </c>
      <c r="E62">
        <v>1083.6241913839219</v>
      </c>
      <c r="F62" t="s">
        <v>192</v>
      </c>
    </row>
    <row r="63" spans="3:7">
      <c r="C63" t="s">
        <v>252</v>
      </c>
      <c r="D63" t="s">
        <v>253</v>
      </c>
      <c r="E63">
        <v>1094.725869640004</v>
      </c>
      <c r="F63" t="s">
        <v>252</v>
      </c>
      <c r="G63">
        <v>97.630229999999997</v>
      </c>
    </row>
    <row r="64" spans="3:7">
      <c r="C64" t="s">
        <v>52</v>
      </c>
      <c r="D64" t="s">
        <v>53</v>
      </c>
      <c r="E64">
        <v>1098.3588405291039</v>
      </c>
      <c r="F64" t="s">
        <v>52</v>
      </c>
      <c r="G64">
        <v>99.660160000000005</v>
      </c>
    </row>
    <row r="65" spans="3:7">
      <c r="C65" t="s">
        <v>196</v>
      </c>
      <c r="D65" t="s">
        <v>197</v>
      </c>
      <c r="E65">
        <v>1196.1924148606811</v>
      </c>
      <c r="F65" t="s">
        <v>196</v>
      </c>
    </row>
    <row r="66" spans="3:7">
      <c r="C66" t="s">
        <v>6</v>
      </c>
      <c r="D66" t="s">
        <v>7</v>
      </c>
      <c r="E66">
        <v>1245.9921906210197</v>
      </c>
      <c r="F66" t="s">
        <v>6</v>
      </c>
      <c r="G66">
        <v>106.22383000000001</v>
      </c>
    </row>
    <row r="67" spans="3:7">
      <c r="C67" t="s">
        <v>208</v>
      </c>
      <c r="D67" t="s">
        <v>209</v>
      </c>
      <c r="E67">
        <v>1296.6959772115874</v>
      </c>
      <c r="F67" t="s">
        <v>208</v>
      </c>
    </row>
    <row r="68" spans="3:7">
      <c r="C68" t="s">
        <v>234</v>
      </c>
      <c r="D68" t="s">
        <v>235</v>
      </c>
      <c r="E68">
        <v>1349.4750169236536</v>
      </c>
      <c r="F68" t="s">
        <v>234</v>
      </c>
    </row>
    <row r="69" spans="3:7">
      <c r="C69" t="s">
        <v>415</v>
      </c>
      <c r="D69" t="s">
        <v>416</v>
      </c>
      <c r="E69">
        <v>1350.5119911595439</v>
      </c>
      <c r="F69" t="s">
        <v>415</v>
      </c>
    </row>
    <row r="70" spans="3:7">
      <c r="C70" t="s">
        <v>417</v>
      </c>
      <c r="D70" t="s">
        <v>418</v>
      </c>
      <c r="E70">
        <v>1419.4777669029734</v>
      </c>
      <c r="F70" t="s">
        <v>417</v>
      </c>
    </row>
    <row r="71" spans="3:7">
      <c r="C71" t="s">
        <v>140</v>
      </c>
      <c r="D71" t="s">
        <v>141</v>
      </c>
      <c r="E71">
        <v>1434.9135426342639</v>
      </c>
      <c r="F71" t="s">
        <v>140</v>
      </c>
    </row>
    <row r="72" spans="3:7">
      <c r="C72" t="s">
        <v>54</v>
      </c>
      <c r="D72" t="s">
        <v>55</v>
      </c>
      <c r="E72">
        <v>1437.7959891652858</v>
      </c>
      <c r="F72" t="s">
        <v>54</v>
      </c>
    </row>
    <row r="73" spans="3:7">
      <c r="C73" t="s">
        <v>26</v>
      </c>
      <c r="D73" t="s">
        <v>27</v>
      </c>
      <c r="E73">
        <v>1474.003432800587</v>
      </c>
      <c r="F73" t="s">
        <v>26</v>
      </c>
      <c r="G73">
        <v>88.089410000000001</v>
      </c>
    </row>
    <row r="74" spans="3:7">
      <c r="C74" t="s">
        <v>182</v>
      </c>
      <c r="D74" t="s">
        <v>183</v>
      </c>
      <c r="E74">
        <v>1480.7606023258074</v>
      </c>
      <c r="F74" t="s">
        <v>182</v>
      </c>
    </row>
    <row r="75" spans="3:7">
      <c r="C75" t="s">
        <v>254</v>
      </c>
      <c r="D75" t="s">
        <v>255</v>
      </c>
      <c r="E75">
        <v>1545.7754526464819</v>
      </c>
      <c r="F75" t="s">
        <v>254</v>
      </c>
      <c r="G75">
        <v>102.82186</v>
      </c>
    </row>
    <row r="76" spans="3:7">
      <c r="C76" t="s">
        <v>397</v>
      </c>
      <c r="D76" t="s">
        <v>398</v>
      </c>
      <c r="E76">
        <v>1552.9242008973658</v>
      </c>
      <c r="F76" t="s">
        <v>397</v>
      </c>
    </row>
    <row r="77" spans="3:7">
      <c r="C77" t="s">
        <v>218</v>
      </c>
      <c r="D77" t="s">
        <v>219</v>
      </c>
      <c r="E77">
        <v>1573.3186927248132</v>
      </c>
      <c r="F77" t="s">
        <v>218</v>
      </c>
      <c r="G77">
        <v>78.109489999999994</v>
      </c>
    </row>
    <row r="78" spans="3:7">
      <c r="C78" t="s">
        <v>319</v>
      </c>
      <c r="D78" t="s">
        <v>320</v>
      </c>
      <c r="E78">
        <v>1592.1314944139706</v>
      </c>
      <c r="F78" t="s">
        <v>319</v>
      </c>
    </row>
    <row r="79" spans="3:7">
      <c r="C79" t="s">
        <v>263</v>
      </c>
      <c r="D79" t="s">
        <v>264</v>
      </c>
      <c r="E79">
        <v>1651.2998082764682</v>
      </c>
      <c r="F79" t="s">
        <v>263</v>
      </c>
    </row>
    <row r="80" spans="3:7">
      <c r="C80" t="s">
        <v>50</v>
      </c>
      <c r="D80" t="s">
        <v>51</v>
      </c>
      <c r="E80">
        <v>1687.9686928293806</v>
      </c>
      <c r="F80" t="s">
        <v>50</v>
      </c>
    </row>
    <row r="81" spans="3:7">
      <c r="C81" t="s">
        <v>104</v>
      </c>
      <c r="D81" t="s">
        <v>105</v>
      </c>
      <c r="E81">
        <v>1691.1028930006692</v>
      </c>
      <c r="F81" t="s">
        <v>104</v>
      </c>
      <c r="G81">
        <v>98.332070000000002</v>
      </c>
    </row>
    <row r="82" spans="3:7">
      <c r="C82" t="s">
        <v>246</v>
      </c>
      <c r="D82" t="s">
        <v>247</v>
      </c>
      <c r="E82">
        <v>1734.5963616093575</v>
      </c>
      <c r="F82" t="s">
        <v>246</v>
      </c>
      <c r="G82">
        <v>86.537620000000004</v>
      </c>
    </row>
    <row r="83" spans="3:7">
      <c r="C83" t="s">
        <v>98</v>
      </c>
      <c r="D83" t="s">
        <v>99</v>
      </c>
      <c r="E83">
        <v>1813.9311871708671</v>
      </c>
      <c r="F83" t="s">
        <v>98</v>
      </c>
    </row>
    <row r="84" spans="3:7">
      <c r="C84" t="s">
        <v>261</v>
      </c>
      <c r="D84" t="s">
        <v>262</v>
      </c>
      <c r="E84">
        <v>1826.4568718098305</v>
      </c>
      <c r="F84" t="s">
        <v>261</v>
      </c>
    </row>
    <row r="85" spans="3:7">
      <c r="C85" t="s">
        <v>16</v>
      </c>
      <c r="D85" t="s">
        <v>17</v>
      </c>
      <c r="E85">
        <v>1894.6178719302022</v>
      </c>
      <c r="F85" t="s">
        <v>16</v>
      </c>
      <c r="G85">
        <v>100.87737</v>
      </c>
    </row>
    <row r="86" spans="3:7">
      <c r="C86" t="s">
        <v>170</v>
      </c>
      <c r="D86" t="s">
        <v>171</v>
      </c>
      <c r="E86">
        <v>1938.3607652173914</v>
      </c>
      <c r="F86" t="s">
        <v>170</v>
      </c>
      <c r="G86">
        <v>97.773970000000006</v>
      </c>
    </row>
    <row r="87" spans="3:7">
      <c r="C87" t="s">
        <v>385</v>
      </c>
      <c r="D87" t="s">
        <v>386</v>
      </c>
      <c r="E87">
        <v>1987.5759031440432</v>
      </c>
      <c r="F87" t="s">
        <v>385</v>
      </c>
    </row>
    <row r="88" spans="3:7">
      <c r="C88" t="s">
        <v>335</v>
      </c>
      <c r="D88" t="s">
        <v>336</v>
      </c>
      <c r="E88">
        <v>2078.4901785729239</v>
      </c>
      <c r="F88" t="s">
        <v>335</v>
      </c>
      <c r="G88">
        <v>98.909959999999998</v>
      </c>
    </row>
    <row r="89" spans="3:7">
      <c r="C89" t="s">
        <v>313</v>
      </c>
      <c r="D89" t="s">
        <v>314</v>
      </c>
      <c r="E89">
        <v>2082.8102296052662</v>
      </c>
      <c r="F89" t="s">
        <v>313</v>
      </c>
    </row>
    <row r="90" spans="3:7">
      <c r="C90" t="s">
        <v>150</v>
      </c>
      <c r="D90" t="s">
        <v>151</v>
      </c>
      <c r="E90">
        <v>2134.1043961671144</v>
      </c>
      <c r="F90" t="s">
        <v>150</v>
      </c>
      <c r="G90">
        <v>97.085220000000007</v>
      </c>
    </row>
    <row r="91" spans="3:7">
      <c r="C91" t="s">
        <v>216</v>
      </c>
      <c r="D91" t="s">
        <v>217</v>
      </c>
      <c r="E91">
        <v>2159.237561281238</v>
      </c>
      <c r="F91" t="s">
        <v>216</v>
      </c>
      <c r="G91">
        <v>110.66341</v>
      </c>
    </row>
    <row r="92" spans="3:7">
      <c r="C92" t="s">
        <v>82</v>
      </c>
      <c r="D92" t="s">
        <v>83</v>
      </c>
      <c r="E92">
        <v>2201.1756142653385</v>
      </c>
      <c r="F92" t="s">
        <v>82</v>
      </c>
      <c r="G92">
        <v>96.621399999999994</v>
      </c>
    </row>
    <row r="93" spans="3:7">
      <c r="C93" t="s">
        <v>84</v>
      </c>
      <c r="D93" t="s">
        <v>85</v>
      </c>
      <c r="E93">
        <v>2226.2698706331316</v>
      </c>
      <c r="F93" t="s">
        <v>84</v>
      </c>
    </row>
    <row r="94" spans="3:7">
      <c r="C94" t="s">
        <v>421</v>
      </c>
      <c r="D94" t="s">
        <v>422</v>
      </c>
      <c r="E94">
        <v>2271.1875345673452</v>
      </c>
      <c r="F94" t="s">
        <v>421</v>
      </c>
      <c r="G94">
        <v>95.318939999999998</v>
      </c>
    </row>
    <row r="95" spans="3:7">
      <c r="C95" t="s">
        <v>172</v>
      </c>
      <c r="D95" t="s">
        <v>173</v>
      </c>
      <c r="E95">
        <v>2280.3851216435892</v>
      </c>
      <c r="F95" t="s">
        <v>172</v>
      </c>
      <c r="G95">
        <v>98.510890000000003</v>
      </c>
    </row>
    <row r="96" spans="3:7">
      <c r="C96" t="s">
        <v>58</v>
      </c>
      <c r="D96" t="s">
        <v>59</v>
      </c>
      <c r="E96">
        <v>2327.4365237164175</v>
      </c>
      <c r="F96" t="s">
        <v>58</v>
      </c>
      <c r="G96">
        <v>97.970489999999998</v>
      </c>
    </row>
    <row r="97" spans="3:7">
      <c r="C97" t="s">
        <v>228</v>
      </c>
      <c r="D97" t="s">
        <v>229</v>
      </c>
      <c r="E97">
        <v>2356.6450022297818</v>
      </c>
      <c r="F97" t="s">
        <v>228</v>
      </c>
      <c r="G97">
        <v>97.184470000000005</v>
      </c>
    </row>
    <row r="98" spans="3:7">
      <c r="C98" t="s">
        <v>357</v>
      </c>
      <c r="D98" t="s">
        <v>358</v>
      </c>
      <c r="E98">
        <v>2503.7941941068484</v>
      </c>
      <c r="F98" t="s">
        <v>357</v>
      </c>
      <c r="G98">
        <v>99.582080000000005</v>
      </c>
    </row>
    <row r="99" spans="3:7">
      <c r="C99" t="s">
        <v>407</v>
      </c>
      <c r="D99" t="s">
        <v>408</v>
      </c>
      <c r="E99">
        <v>2553.1674492631282</v>
      </c>
      <c r="F99" t="s">
        <v>407</v>
      </c>
      <c r="G99">
        <v>111.55475</v>
      </c>
    </row>
    <row r="100" spans="3:7">
      <c r="C100" t="s">
        <v>311</v>
      </c>
      <c r="D100" t="s">
        <v>312</v>
      </c>
      <c r="E100">
        <v>2565.4083117763112</v>
      </c>
      <c r="F100" t="s">
        <v>311</v>
      </c>
      <c r="G100">
        <v>98.132909999999995</v>
      </c>
    </row>
    <row r="101" spans="3:7">
      <c r="C101" t="s">
        <v>190</v>
      </c>
      <c r="D101" t="s">
        <v>191</v>
      </c>
      <c r="E101">
        <v>2579.4766765080717</v>
      </c>
      <c r="F101" t="s">
        <v>190</v>
      </c>
      <c r="G101">
        <v>100.04961</v>
      </c>
    </row>
    <row r="102" spans="3:7">
      <c r="C102" t="s">
        <v>353</v>
      </c>
      <c r="D102" t="s">
        <v>354</v>
      </c>
      <c r="E102">
        <v>2657.5851493364344</v>
      </c>
      <c r="F102" t="s">
        <v>353</v>
      </c>
    </row>
    <row r="103" spans="3:7">
      <c r="C103" t="s">
        <v>224</v>
      </c>
      <c r="D103" t="s">
        <v>225</v>
      </c>
      <c r="E103">
        <v>2711.3003905051196</v>
      </c>
      <c r="F103" t="s">
        <v>224</v>
      </c>
    </row>
    <row r="104" spans="3:7">
      <c r="C104" t="s">
        <v>184</v>
      </c>
      <c r="D104" t="s">
        <v>185</v>
      </c>
      <c r="E104">
        <v>2840.1968208209391</v>
      </c>
      <c r="F104" t="s">
        <v>184</v>
      </c>
    </row>
    <row r="105" spans="3:7">
      <c r="C105" t="s">
        <v>36</v>
      </c>
      <c r="D105" t="s">
        <v>37</v>
      </c>
      <c r="E105">
        <v>2881.5064441157824</v>
      </c>
      <c r="F105" t="s">
        <v>36</v>
      </c>
      <c r="G105">
        <v>98.811430000000001</v>
      </c>
    </row>
    <row r="106" spans="3:7">
      <c r="C106" t="s">
        <v>180</v>
      </c>
      <c r="D106" t="s">
        <v>181</v>
      </c>
      <c r="E106">
        <v>2960.3847681042384</v>
      </c>
      <c r="F106" t="s">
        <v>180</v>
      </c>
      <c r="G106">
        <v>104.4171</v>
      </c>
    </row>
    <row r="107" spans="3:7">
      <c r="C107" t="s">
        <v>188</v>
      </c>
      <c r="D107" t="s">
        <v>189</v>
      </c>
      <c r="E107">
        <v>2970.7878900676219</v>
      </c>
      <c r="F107" t="s">
        <v>188</v>
      </c>
      <c r="G107">
        <v>101.62388</v>
      </c>
    </row>
    <row r="108" spans="3:7">
      <c r="C108" t="s">
        <v>411</v>
      </c>
      <c r="D108" t="s">
        <v>412</v>
      </c>
      <c r="E108">
        <v>2977.6668077485879</v>
      </c>
      <c r="F108" t="s">
        <v>411</v>
      </c>
    </row>
    <row r="109" spans="3:7">
      <c r="C109" t="s">
        <v>240</v>
      </c>
      <c r="D109" t="s">
        <v>241</v>
      </c>
      <c r="E109">
        <v>3019.8192305191324</v>
      </c>
      <c r="F109" t="s">
        <v>240</v>
      </c>
      <c r="G109">
        <v>103.35332</v>
      </c>
    </row>
    <row r="110" spans="3:7">
      <c r="C110" t="s">
        <v>108</v>
      </c>
      <c r="D110" t="s">
        <v>109</v>
      </c>
      <c r="E110">
        <v>3107.1435949714087</v>
      </c>
      <c r="F110" t="s">
        <v>108</v>
      </c>
      <c r="G110">
        <v>99.424530000000004</v>
      </c>
    </row>
    <row r="111" spans="3:7">
      <c r="C111" t="s">
        <v>345</v>
      </c>
      <c r="D111" t="s">
        <v>346</v>
      </c>
      <c r="E111">
        <v>3178.3278989720493</v>
      </c>
      <c r="F111" t="s">
        <v>345</v>
      </c>
      <c r="G111">
        <v>95.879499999999993</v>
      </c>
    </row>
    <row r="112" spans="3:7">
      <c r="C112" t="s">
        <v>377</v>
      </c>
      <c r="D112" t="s">
        <v>378</v>
      </c>
      <c r="E112">
        <v>3304.0328600111802</v>
      </c>
      <c r="F112" t="s">
        <v>377</v>
      </c>
    </row>
    <row r="113" spans="3:7">
      <c r="C113" t="s">
        <v>347</v>
      </c>
      <c r="D113" t="s">
        <v>348</v>
      </c>
      <c r="E113">
        <v>3323.2486372261887</v>
      </c>
      <c r="F113" t="s">
        <v>347</v>
      </c>
      <c r="G113">
        <v>98.256230000000002</v>
      </c>
    </row>
    <row r="114" spans="3:7">
      <c r="C114" t="s">
        <v>194</v>
      </c>
      <c r="D114" t="s">
        <v>195</v>
      </c>
      <c r="E114">
        <v>3570.4368119394035</v>
      </c>
      <c r="F114" t="s">
        <v>194</v>
      </c>
    </row>
    <row r="115" spans="3:7">
      <c r="C115" t="s">
        <v>136</v>
      </c>
      <c r="D115" t="s">
        <v>137</v>
      </c>
      <c r="E115">
        <v>3842.571170262529</v>
      </c>
      <c r="F115" t="s">
        <v>136</v>
      </c>
    </row>
    <row r="116" spans="3:7">
      <c r="C116" t="s">
        <v>146</v>
      </c>
      <c r="D116" t="s">
        <v>147</v>
      </c>
      <c r="E116">
        <v>3867.6223601076663</v>
      </c>
      <c r="F116" t="s">
        <v>146</v>
      </c>
      <c r="G116">
        <v>100.69410000000001</v>
      </c>
    </row>
    <row r="117" spans="3:7">
      <c r="C117" t="s">
        <v>24</v>
      </c>
      <c r="D117" t="s">
        <v>25</v>
      </c>
      <c r="E117">
        <v>3917.8474828628291</v>
      </c>
      <c r="F117" t="s">
        <v>24</v>
      </c>
      <c r="G117">
        <v>97.865070000000003</v>
      </c>
    </row>
    <row r="118" spans="3:7">
      <c r="C118" t="s">
        <v>106</v>
      </c>
      <c r="D118" t="s">
        <v>107</v>
      </c>
      <c r="E118">
        <v>3989.9233156608466</v>
      </c>
      <c r="F118" t="s">
        <v>106</v>
      </c>
      <c r="G118">
        <v>100.0065</v>
      </c>
    </row>
    <row r="119" spans="3:7">
      <c r="C119" t="s">
        <v>279</v>
      </c>
      <c r="D119" t="s">
        <v>280</v>
      </c>
      <c r="E119">
        <v>4391.5600729384751</v>
      </c>
      <c r="F119" t="s">
        <v>279</v>
      </c>
    </row>
    <row r="120" spans="3:7">
      <c r="C120" t="s">
        <v>275</v>
      </c>
      <c r="D120" t="s">
        <v>276</v>
      </c>
      <c r="E120">
        <v>4605.4204628874095</v>
      </c>
      <c r="F120" t="s">
        <v>275</v>
      </c>
    </row>
    <row r="121" spans="3:7">
      <c r="C121" t="s">
        <v>126</v>
      </c>
      <c r="D121" t="s">
        <v>127</v>
      </c>
      <c r="E121">
        <v>4623.2791121679338</v>
      </c>
      <c r="F121" t="s">
        <v>126</v>
      </c>
      <c r="G121">
        <v>106.51638</v>
      </c>
    </row>
    <row r="122" spans="3:7">
      <c r="C122" t="s">
        <v>198</v>
      </c>
      <c r="D122" t="s">
        <v>199</v>
      </c>
      <c r="E122">
        <v>4786.6703061735134</v>
      </c>
      <c r="F122" t="s">
        <v>198</v>
      </c>
      <c r="G122">
        <v>108.04716000000001</v>
      </c>
    </row>
    <row r="123" spans="3:7">
      <c r="C123" t="s">
        <v>341</v>
      </c>
      <c r="D123" t="s">
        <v>342</v>
      </c>
      <c r="E123">
        <v>4833.4450790696774</v>
      </c>
      <c r="F123" t="s">
        <v>341</v>
      </c>
    </row>
    <row r="124" spans="3:7">
      <c r="C124" t="s">
        <v>399</v>
      </c>
      <c r="D124" t="s">
        <v>400</v>
      </c>
      <c r="E124">
        <v>5011.6192705160684</v>
      </c>
      <c r="F124" t="s">
        <v>399</v>
      </c>
    </row>
    <row r="125" spans="3:7">
      <c r="C125" t="s">
        <v>38</v>
      </c>
      <c r="D125" t="s">
        <v>39</v>
      </c>
      <c r="E125">
        <v>5038.9842738193784</v>
      </c>
      <c r="F125" t="s">
        <v>38</v>
      </c>
      <c r="G125">
        <v>89.537300000000002</v>
      </c>
    </row>
    <row r="126" spans="3:7">
      <c r="C126" t="s">
        <v>321</v>
      </c>
      <c r="D126" t="s">
        <v>322</v>
      </c>
      <c r="E126">
        <v>5093.0647792983291</v>
      </c>
      <c r="F126" t="s">
        <v>321</v>
      </c>
      <c r="G126">
        <v>100.51557</v>
      </c>
    </row>
    <row r="127" spans="3:7">
      <c r="C127" t="s">
        <v>375</v>
      </c>
      <c r="D127" t="s">
        <v>376</v>
      </c>
      <c r="E127">
        <v>5131.5370986916241</v>
      </c>
      <c r="F127" t="s">
        <v>375</v>
      </c>
      <c r="G127">
        <v>102.49825</v>
      </c>
    </row>
    <row r="128" spans="3:7">
      <c r="C128" t="s">
        <v>206</v>
      </c>
      <c r="D128" t="s">
        <v>207</v>
      </c>
      <c r="E128">
        <v>5253.4715431915729</v>
      </c>
      <c r="F128" t="s">
        <v>206</v>
      </c>
      <c r="G128">
        <v>117.01103000000001</v>
      </c>
    </row>
    <row r="129" spans="3:7">
      <c r="C129" t="s">
        <v>22</v>
      </c>
      <c r="D129" t="s">
        <v>23</v>
      </c>
      <c r="E129">
        <v>5586.3379773627194</v>
      </c>
      <c r="F129" t="s">
        <v>22</v>
      </c>
    </row>
    <row r="130" spans="3:7">
      <c r="C130" t="s">
        <v>134</v>
      </c>
      <c r="D130" t="s">
        <v>135</v>
      </c>
      <c r="E130">
        <v>6074.7497872759777</v>
      </c>
      <c r="F130" t="s">
        <v>134</v>
      </c>
      <c r="G130">
        <v>99.436329999999998</v>
      </c>
    </row>
    <row r="131" spans="3:7">
      <c r="C131" t="s">
        <v>291</v>
      </c>
      <c r="D131" t="s">
        <v>292</v>
      </c>
      <c r="E131">
        <v>6232.464155834582</v>
      </c>
      <c r="F131" t="s">
        <v>291</v>
      </c>
      <c r="G131">
        <v>99.415719999999993</v>
      </c>
    </row>
    <row r="132" spans="3:7">
      <c r="C132" t="s">
        <v>331</v>
      </c>
      <c r="D132" t="s">
        <v>332</v>
      </c>
      <c r="E132">
        <v>6363.3933136962678</v>
      </c>
      <c r="F132" t="s">
        <v>331</v>
      </c>
      <c r="G132">
        <v>101.39049</v>
      </c>
    </row>
    <row r="133" spans="3:7">
      <c r="C133" t="s">
        <v>289</v>
      </c>
      <c r="D133" t="s">
        <v>290</v>
      </c>
      <c r="E133">
        <v>6438.7551989586627</v>
      </c>
      <c r="F133" t="s">
        <v>289</v>
      </c>
      <c r="G133">
        <v>101.13433000000001</v>
      </c>
    </row>
    <row r="134" spans="3:7">
      <c r="C134" t="s">
        <v>413</v>
      </c>
      <c r="D134" t="s">
        <v>414</v>
      </c>
      <c r="E134">
        <v>6914.3121846343874</v>
      </c>
      <c r="F134" t="s">
        <v>413</v>
      </c>
    </row>
    <row r="135" spans="3:7">
      <c r="C135" t="s">
        <v>70</v>
      </c>
      <c r="D135" t="s">
        <v>71</v>
      </c>
      <c r="E135">
        <v>7202.2273101570818</v>
      </c>
      <c r="F135" t="s">
        <v>70</v>
      </c>
    </row>
    <row r="136" spans="3:7">
      <c r="C136" t="s">
        <v>230</v>
      </c>
      <c r="D136" t="s">
        <v>231</v>
      </c>
      <c r="E136">
        <v>7310.3099234393403</v>
      </c>
      <c r="F136" t="s">
        <v>230</v>
      </c>
      <c r="G136">
        <v>81.970879999999994</v>
      </c>
    </row>
    <row r="137" spans="3:7">
      <c r="C137" t="s">
        <v>56</v>
      </c>
      <c r="D137" t="s">
        <v>57</v>
      </c>
      <c r="E137">
        <v>7392.8685124386693</v>
      </c>
      <c r="F137" t="s">
        <v>56</v>
      </c>
      <c r="G137">
        <v>106.30906</v>
      </c>
    </row>
    <row r="138" spans="3:7">
      <c r="C138" t="s">
        <v>409</v>
      </c>
      <c r="D138" t="s">
        <v>410</v>
      </c>
      <c r="E138">
        <v>7691.0137391927283</v>
      </c>
      <c r="F138" t="s">
        <v>409</v>
      </c>
      <c r="G138">
        <v>96.54083</v>
      </c>
    </row>
    <row r="139" spans="3:7">
      <c r="C139" t="s">
        <v>210</v>
      </c>
      <c r="D139" t="s">
        <v>211</v>
      </c>
      <c r="E139">
        <v>9757.4486829550351</v>
      </c>
      <c r="F139" t="s">
        <v>210</v>
      </c>
      <c r="G139">
        <v>103.04640999999999</v>
      </c>
    </row>
    <row r="140" spans="3:7">
      <c r="C140" t="s">
        <v>30</v>
      </c>
      <c r="D140" t="s">
        <v>31</v>
      </c>
      <c r="E140">
        <v>10171.681017202116</v>
      </c>
      <c r="F140" t="s">
        <v>30</v>
      </c>
    </row>
    <row r="141" spans="3:7">
      <c r="C141" t="s">
        <v>102</v>
      </c>
      <c r="D141" t="s">
        <v>103</v>
      </c>
      <c r="E141">
        <v>11800.977753507301</v>
      </c>
      <c r="F141" t="s">
        <v>102</v>
      </c>
    </row>
    <row r="142" spans="3:7">
      <c r="C142" t="s">
        <v>393</v>
      </c>
      <c r="D142" t="s">
        <v>394</v>
      </c>
      <c r="E142">
        <v>14537.570462232241</v>
      </c>
      <c r="F142" t="s">
        <v>393</v>
      </c>
    </row>
    <row r="143" spans="3:7">
      <c r="C143" t="s">
        <v>174</v>
      </c>
      <c r="D143" t="s">
        <v>175</v>
      </c>
      <c r="E143">
        <v>18177.252566684376</v>
      </c>
      <c r="F143" t="s">
        <v>174</v>
      </c>
    </row>
    <row r="144" spans="3:7">
      <c r="C144" t="s">
        <v>317</v>
      </c>
      <c r="D144" t="s">
        <v>318</v>
      </c>
      <c r="E144">
        <v>19120.344284077193</v>
      </c>
      <c r="F144" t="s">
        <v>317</v>
      </c>
    </row>
    <row r="145" spans="3:7">
      <c r="C145" t="s">
        <v>0</v>
      </c>
      <c r="D145" t="s">
        <v>1</v>
      </c>
      <c r="F145" t="s">
        <v>0</v>
      </c>
    </row>
    <row r="146" spans="3:7">
      <c r="C146" t="s">
        <v>8</v>
      </c>
      <c r="D146" t="s">
        <v>9</v>
      </c>
      <c r="F146" t="s">
        <v>8</v>
      </c>
    </row>
    <row r="147" spans="3:7">
      <c r="C147" t="s">
        <v>10</v>
      </c>
      <c r="D147" t="s">
        <v>11</v>
      </c>
      <c r="F147" t="s">
        <v>10</v>
      </c>
    </row>
    <row r="148" spans="3:7">
      <c r="C148" t="s">
        <v>14</v>
      </c>
      <c r="D148" t="s">
        <v>15</v>
      </c>
      <c r="F148" t="s">
        <v>14</v>
      </c>
    </row>
    <row r="149" spans="3:7">
      <c r="C149" t="s">
        <v>20</v>
      </c>
      <c r="D149" t="s">
        <v>21</v>
      </c>
      <c r="F149" t="s">
        <v>20</v>
      </c>
    </row>
    <row r="150" spans="3:7">
      <c r="C150" t="s">
        <v>28</v>
      </c>
      <c r="D150" t="s">
        <v>29</v>
      </c>
      <c r="F150" t="s">
        <v>28</v>
      </c>
    </row>
    <row r="151" spans="3:7">
      <c r="C151" t="s">
        <v>34</v>
      </c>
      <c r="D151" t="s">
        <v>35</v>
      </c>
      <c r="F151" t="s">
        <v>34</v>
      </c>
    </row>
    <row r="152" spans="3:7">
      <c r="C152" t="s">
        <v>40</v>
      </c>
      <c r="D152" t="s">
        <v>41</v>
      </c>
      <c r="F152" t="s">
        <v>40</v>
      </c>
      <c r="G152">
        <v>101.71168</v>
      </c>
    </row>
    <row r="153" spans="3:7">
      <c r="C153" t="s">
        <v>44</v>
      </c>
      <c r="D153" t="s">
        <v>45</v>
      </c>
      <c r="F153" t="s">
        <v>44</v>
      </c>
      <c r="G153">
        <v>88.943489999999997</v>
      </c>
    </row>
    <row r="154" spans="3:7">
      <c r="C154" t="s">
        <v>46</v>
      </c>
      <c r="D154" t="s">
        <v>47</v>
      </c>
      <c r="F154" t="s">
        <v>46</v>
      </c>
      <c r="G154">
        <v>97.698260000000005</v>
      </c>
    </row>
    <row r="155" spans="3:7">
      <c r="C155" t="s">
        <v>60</v>
      </c>
      <c r="D155" t="s">
        <v>61</v>
      </c>
      <c r="F155" t="s">
        <v>60</v>
      </c>
      <c r="G155">
        <v>62.11083</v>
      </c>
    </row>
    <row r="156" spans="3:7">
      <c r="C156" t="s">
        <v>62</v>
      </c>
      <c r="D156" t="s">
        <v>63</v>
      </c>
      <c r="F156" t="s">
        <v>62</v>
      </c>
      <c r="G156">
        <v>67.827910000000003</v>
      </c>
    </row>
    <row r="157" spans="3:7">
      <c r="C157" t="s">
        <v>64</v>
      </c>
      <c r="D157" t="s">
        <v>65</v>
      </c>
      <c r="F157" t="s">
        <v>64</v>
      </c>
      <c r="G157">
        <v>95.145439999999994</v>
      </c>
    </row>
    <row r="158" spans="3:7">
      <c r="C158" t="s">
        <v>72</v>
      </c>
      <c r="D158" t="s">
        <v>73</v>
      </c>
      <c r="F158" t="s">
        <v>72</v>
      </c>
      <c r="G158">
        <v>91.238299999999995</v>
      </c>
    </row>
    <row r="159" spans="3:7">
      <c r="C159" t="s">
        <v>74</v>
      </c>
      <c r="D159" t="s">
        <v>75</v>
      </c>
      <c r="F159" t="s">
        <v>74</v>
      </c>
    </row>
    <row r="160" spans="3:7">
      <c r="C160" t="s">
        <v>76</v>
      </c>
      <c r="D160" t="s">
        <v>77</v>
      </c>
      <c r="F160" t="s">
        <v>76</v>
      </c>
    </row>
    <row r="161" spans="3:7">
      <c r="C161" t="s">
        <v>78</v>
      </c>
      <c r="D161" t="s">
        <v>79</v>
      </c>
      <c r="F161" t="s">
        <v>78</v>
      </c>
      <c r="G161">
        <v>38.057090000000002</v>
      </c>
    </row>
    <row r="162" spans="3:7">
      <c r="C162" t="s">
        <v>80</v>
      </c>
      <c r="D162" t="s">
        <v>81</v>
      </c>
      <c r="F162" t="s">
        <v>80</v>
      </c>
    </row>
    <row r="163" spans="3:7">
      <c r="C163" t="s">
        <v>88</v>
      </c>
      <c r="D163" t="s">
        <v>89</v>
      </c>
      <c r="F163" t="s">
        <v>88</v>
      </c>
      <c r="G163">
        <v>73.574029999999993</v>
      </c>
    </row>
    <row r="164" spans="3:7">
      <c r="C164" t="s">
        <v>110</v>
      </c>
      <c r="D164" t="s">
        <v>111</v>
      </c>
      <c r="F164" t="s">
        <v>110</v>
      </c>
      <c r="G164">
        <v>50.232430000000001</v>
      </c>
    </row>
    <row r="165" spans="3:7">
      <c r="C165" t="s">
        <v>112</v>
      </c>
      <c r="D165" t="s">
        <v>113</v>
      </c>
      <c r="F165" t="s">
        <v>112</v>
      </c>
      <c r="G165">
        <v>102.66413</v>
      </c>
    </row>
    <row r="166" spans="3:7">
      <c r="C166" t="s">
        <v>122</v>
      </c>
      <c r="D166" t="s">
        <v>123</v>
      </c>
      <c r="F166" t="s">
        <v>122</v>
      </c>
    </row>
    <row r="167" spans="3:7">
      <c r="C167" t="s">
        <v>130</v>
      </c>
      <c r="D167" t="s">
        <v>131</v>
      </c>
      <c r="F167" t="s">
        <v>130</v>
      </c>
    </row>
    <row r="168" spans="3:7">
      <c r="C168" t="s">
        <v>132</v>
      </c>
      <c r="D168" t="s">
        <v>133</v>
      </c>
      <c r="F168" t="s">
        <v>132</v>
      </c>
      <c r="G168">
        <v>102.93858</v>
      </c>
    </row>
    <row r="169" spans="3:7">
      <c r="C169" t="s">
        <v>138</v>
      </c>
      <c r="D169" t="s">
        <v>139</v>
      </c>
      <c r="F169" t="s">
        <v>138</v>
      </c>
    </row>
    <row r="170" spans="3:7">
      <c r="C170" t="s">
        <v>142</v>
      </c>
      <c r="D170" t="s">
        <v>143</v>
      </c>
      <c r="F170" t="s">
        <v>142</v>
      </c>
      <c r="G170">
        <v>69.7774</v>
      </c>
    </row>
    <row r="171" spans="3:7">
      <c r="C171" t="s">
        <v>152</v>
      </c>
      <c r="D171" t="s">
        <v>153</v>
      </c>
      <c r="F171" t="s">
        <v>152</v>
      </c>
    </row>
    <row r="172" spans="3:7">
      <c r="C172" t="s">
        <v>154</v>
      </c>
      <c r="D172" t="s">
        <v>155</v>
      </c>
      <c r="F172" t="s">
        <v>154</v>
      </c>
      <c r="G172">
        <v>94.510869999999997</v>
      </c>
    </row>
    <row r="173" spans="3:7">
      <c r="C173" t="s">
        <v>156</v>
      </c>
      <c r="D173" t="s">
        <v>157</v>
      </c>
      <c r="F173" t="s">
        <v>156</v>
      </c>
    </row>
    <row r="174" spans="3:7">
      <c r="C174" t="s">
        <v>160</v>
      </c>
      <c r="D174" t="s">
        <v>161</v>
      </c>
      <c r="F174" t="s">
        <v>160</v>
      </c>
      <c r="G174">
        <v>60.597749999999998</v>
      </c>
    </row>
    <row r="175" spans="3:7">
      <c r="C175" t="s">
        <v>162</v>
      </c>
      <c r="D175" t="s">
        <v>163</v>
      </c>
      <c r="F175" t="s">
        <v>162</v>
      </c>
    </row>
    <row r="176" spans="3:7">
      <c r="C176" t="s">
        <v>164</v>
      </c>
      <c r="D176" t="s">
        <v>165</v>
      </c>
      <c r="F176" t="s">
        <v>164</v>
      </c>
    </row>
    <row r="177" spans="3:7">
      <c r="C177" t="s">
        <v>186</v>
      </c>
      <c r="D177" t="s">
        <v>187</v>
      </c>
      <c r="F177" t="s">
        <v>186</v>
      </c>
    </row>
    <row r="178" spans="3:7">
      <c r="C178" t="s">
        <v>202</v>
      </c>
      <c r="D178" t="s">
        <v>203</v>
      </c>
      <c r="F178" t="s">
        <v>202</v>
      </c>
    </row>
    <row r="179" spans="3:7">
      <c r="C179" t="s">
        <v>214</v>
      </c>
      <c r="D179" t="s">
        <v>215</v>
      </c>
      <c r="F179" t="s">
        <v>214</v>
      </c>
      <c r="G179">
        <v>98.750739999999993</v>
      </c>
    </row>
    <row r="180" spans="3:7">
      <c r="C180" t="s">
        <v>220</v>
      </c>
      <c r="D180" t="s">
        <v>221</v>
      </c>
      <c r="F180" t="s">
        <v>220</v>
      </c>
      <c r="G180">
        <v>74.124309999999994</v>
      </c>
    </row>
    <row r="181" spans="3:7">
      <c r="C181" t="s">
        <v>222</v>
      </c>
      <c r="D181" t="s">
        <v>223</v>
      </c>
      <c r="F181" t="s">
        <v>222</v>
      </c>
    </row>
    <row r="182" spans="3:7">
      <c r="C182" t="s">
        <v>226</v>
      </c>
      <c r="D182" t="s">
        <v>227</v>
      </c>
      <c r="F182" t="s">
        <v>226</v>
      </c>
    </row>
    <row r="183" spans="3:7">
      <c r="C183" t="s">
        <v>232</v>
      </c>
      <c r="D183" t="s">
        <v>233</v>
      </c>
      <c r="F183" t="s">
        <v>232</v>
      </c>
    </row>
    <row r="184" spans="3:7">
      <c r="C184" t="s">
        <v>236</v>
      </c>
      <c r="D184" t="s">
        <v>237</v>
      </c>
      <c r="F184" t="s">
        <v>236</v>
      </c>
      <c r="G184">
        <v>68.455910000000003</v>
      </c>
    </row>
    <row r="185" spans="3:7">
      <c r="C185" t="s">
        <v>238</v>
      </c>
      <c r="D185" t="s">
        <v>239</v>
      </c>
      <c r="F185" t="s">
        <v>238</v>
      </c>
    </row>
    <row r="186" spans="3:7">
      <c r="C186" t="s">
        <v>242</v>
      </c>
      <c r="D186" t="s">
        <v>243</v>
      </c>
      <c r="F186" t="s">
        <v>242</v>
      </c>
    </row>
    <row r="187" spans="3:7">
      <c r="C187" t="s">
        <v>244</v>
      </c>
      <c r="D187" t="s">
        <v>245</v>
      </c>
      <c r="F187" t="s">
        <v>244</v>
      </c>
      <c r="G187">
        <v>53.968510000000002</v>
      </c>
    </row>
    <row r="188" spans="3:7">
      <c r="C188" t="s">
        <v>248</v>
      </c>
      <c r="D188" t="s">
        <v>249</v>
      </c>
      <c r="F188" t="s">
        <v>248</v>
      </c>
    </row>
    <row r="189" spans="3:7">
      <c r="C189" t="s">
        <v>250</v>
      </c>
      <c r="D189" t="s">
        <v>251</v>
      </c>
      <c r="F189" t="s">
        <v>250</v>
      </c>
      <c r="G189">
        <v>70.263689999999997</v>
      </c>
    </row>
    <row r="190" spans="3:7">
      <c r="C190" t="s">
        <v>259</v>
      </c>
      <c r="D190" t="s">
        <v>260</v>
      </c>
      <c r="F190" t="s">
        <v>259</v>
      </c>
    </row>
    <row r="191" spans="3:7">
      <c r="C191" t="s">
        <v>277</v>
      </c>
      <c r="D191" t="s">
        <v>278</v>
      </c>
      <c r="F191" t="s">
        <v>277</v>
      </c>
    </row>
    <row r="192" spans="3:7">
      <c r="C192" t="s">
        <v>287</v>
      </c>
      <c r="D192" t="s">
        <v>288</v>
      </c>
      <c r="F192" t="s">
        <v>287</v>
      </c>
    </row>
    <row r="193" spans="3:7">
      <c r="C193" t="s">
        <v>293</v>
      </c>
      <c r="D193" t="s">
        <v>294</v>
      </c>
      <c r="F193" t="s">
        <v>293</v>
      </c>
      <c r="G193">
        <v>78.765950000000004</v>
      </c>
    </row>
    <row r="194" spans="3:7">
      <c r="C194" t="s">
        <v>295</v>
      </c>
      <c r="D194" t="s">
        <v>296</v>
      </c>
      <c r="F194" t="s">
        <v>295</v>
      </c>
      <c r="G194">
        <v>97.917109999999994</v>
      </c>
    </row>
    <row r="195" spans="3:7">
      <c r="C195" t="s">
        <v>299</v>
      </c>
      <c r="D195" t="s">
        <v>300</v>
      </c>
      <c r="F195" t="s">
        <v>299</v>
      </c>
      <c r="G195">
        <v>108.3682</v>
      </c>
    </row>
    <row r="196" spans="3:7">
      <c r="C196" t="s">
        <v>303</v>
      </c>
      <c r="D196" t="s">
        <v>304</v>
      </c>
      <c r="F196" t="s">
        <v>303</v>
      </c>
    </row>
    <row r="197" spans="3:7">
      <c r="C197" t="s">
        <v>315</v>
      </c>
      <c r="D197" t="s">
        <v>316</v>
      </c>
      <c r="F197" t="s">
        <v>315</v>
      </c>
    </row>
    <row r="198" spans="3:7">
      <c r="C198" t="s">
        <v>323</v>
      </c>
      <c r="D198" t="s">
        <v>324</v>
      </c>
      <c r="F198" t="s">
        <v>323</v>
      </c>
      <c r="G198">
        <v>66.564980000000006</v>
      </c>
    </row>
    <row r="199" spans="3:7">
      <c r="C199" t="s">
        <v>325</v>
      </c>
      <c r="D199" t="s">
        <v>326</v>
      </c>
      <c r="F199" t="s">
        <v>325</v>
      </c>
    </row>
    <row r="200" spans="3:7">
      <c r="C200" t="s">
        <v>327</v>
      </c>
      <c r="D200" t="s">
        <v>328</v>
      </c>
      <c r="F200" t="s">
        <v>327</v>
      </c>
    </row>
    <row r="201" spans="3:7">
      <c r="C201" t="s">
        <v>329</v>
      </c>
      <c r="D201" t="s">
        <v>330</v>
      </c>
      <c r="F201" t="s">
        <v>329</v>
      </c>
      <c r="G201">
        <v>99.465469999999996</v>
      </c>
    </row>
    <row r="202" spans="3:7">
      <c r="C202" t="s">
        <v>337</v>
      </c>
      <c r="D202" t="s">
        <v>338</v>
      </c>
      <c r="F202" t="s">
        <v>337</v>
      </c>
      <c r="G202">
        <v>105.14821000000001</v>
      </c>
    </row>
    <row r="203" spans="3:7">
      <c r="C203" t="s">
        <v>339</v>
      </c>
      <c r="D203" t="s">
        <v>340</v>
      </c>
      <c r="F203" t="s">
        <v>339</v>
      </c>
      <c r="G203">
        <v>69.513189999999994</v>
      </c>
    </row>
    <row r="204" spans="3:7">
      <c r="C204" t="s">
        <v>343</v>
      </c>
      <c r="D204" t="s">
        <v>344</v>
      </c>
      <c r="F204" t="s">
        <v>343</v>
      </c>
    </row>
    <row r="205" spans="3:7">
      <c r="C205" t="s">
        <v>349</v>
      </c>
      <c r="D205" t="s">
        <v>350</v>
      </c>
      <c r="F205" t="s">
        <v>349</v>
      </c>
      <c r="G205">
        <v>86.25685</v>
      </c>
    </row>
    <row r="206" spans="3:7">
      <c r="C206" t="s">
        <v>351</v>
      </c>
      <c r="D206" t="s">
        <v>352</v>
      </c>
      <c r="F206" t="s">
        <v>351</v>
      </c>
    </row>
    <row r="207" spans="3:7">
      <c r="C207" t="s">
        <v>361</v>
      </c>
      <c r="D207" t="s">
        <v>362</v>
      </c>
      <c r="F207" t="s">
        <v>361</v>
      </c>
      <c r="G207">
        <v>89.684209999999993</v>
      </c>
    </row>
    <row r="208" spans="3:7">
      <c r="C208" t="s">
        <v>363</v>
      </c>
      <c r="D208" t="s">
        <v>364</v>
      </c>
      <c r="F208" t="s">
        <v>363</v>
      </c>
    </row>
    <row r="209" spans="3:7">
      <c r="C209" t="s">
        <v>365</v>
      </c>
      <c r="D209" t="s">
        <v>366</v>
      </c>
      <c r="F209" t="s">
        <v>365</v>
      </c>
    </row>
    <row r="210" spans="3:7">
      <c r="C210" t="s">
        <v>367</v>
      </c>
      <c r="D210" t="s">
        <v>368</v>
      </c>
      <c r="F210" t="s">
        <v>367</v>
      </c>
      <c r="G210">
        <v>107.54815000000001</v>
      </c>
    </row>
    <row r="211" spans="3:7">
      <c r="C211" t="s">
        <v>371</v>
      </c>
      <c r="D211" t="s">
        <v>372</v>
      </c>
      <c r="F211" t="s">
        <v>371</v>
      </c>
      <c r="G211">
        <v>89.855810000000005</v>
      </c>
    </row>
    <row r="212" spans="3:7">
      <c r="C212" t="s">
        <v>373</v>
      </c>
      <c r="D212" t="s">
        <v>374</v>
      </c>
      <c r="F212" t="s">
        <v>373</v>
      </c>
      <c r="G212">
        <v>79.007850000000005</v>
      </c>
    </row>
    <row r="213" spans="3:7">
      <c r="C213" t="s">
        <v>387</v>
      </c>
      <c r="D213" t="s">
        <v>388</v>
      </c>
      <c r="F213" t="s">
        <v>387</v>
      </c>
      <c r="G213">
        <v>94.106430000000003</v>
      </c>
    </row>
    <row r="214" spans="3:7">
      <c r="C214" t="s">
        <v>391</v>
      </c>
      <c r="D214" t="s">
        <v>392</v>
      </c>
      <c r="F214" t="s">
        <v>391</v>
      </c>
      <c r="G214">
        <v>110.93626999999999</v>
      </c>
    </row>
    <row r="215" spans="3:7">
      <c r="C215" t="s">
        <v>401</v>
      </c>
      <c r="D215" t="s">
        <v>402</v>
      </c>
      <c r="F215" t="s">
        <v>401</v>
      </c>
    </row>
    <row r="216" spans="3:7">
      <c r="C216" t="s">
        <v>403</v>
      </c>
      <c r="D216" t="s">
        <v>404</v>
      </c>
      <c r="F216" t="s">
        <v>403</v>
      </c>
      <c r="G216">
        <v>86.448599999999999</v>
      </c>
    </row>
    <row r="217" spans="3:7">
      <c r="C217" t="s">
        <v>405</v>
      </c>
      <c r="D217" t="s">
        <v>406</v>
      </c>
      <c r="F217" t="s">
        <v>405</v>
      </c>
      <c r="G217">
        <v>55.609220000000001</v>
      </c>
    </row>
    <row r="218" spans="3:7">
      <c r="C218" t="s">
        <v>419</v>
      </c>
      <c r="D218" t="s">
        <v>420</v>
      </c>
      <c r="F218" t="s">
        <v>419</v>
      </c>
      <c r="G218">
        <v>93.770259999999993</v>
      </c>
    </row>
    <row r="219" spans="3:7">
      <c r="C219" t="s">
        <v>425</v>
      </c>
      <c r="D219" t="s">
        <v>426</v>
      </c>
      <c r="F219" t="s">
        <v>425</v>
      </c>
    </row>
    <row r="220" spans="3:7">
      <c r="C220" t="s">
        <v>427</v>
      </c>
      <c r="D220" t="s">
        <v>428</v>
      </c>
      <c r="F220" t="s">
        <v>427</v>
      </c>
      <c r="G220">
        <v>93.606539999999995</v>
      </c>
    </row>
  </sheetData>
  <sortState ref="C5:G220">
    <sortCondition ref="E5:E220"/>
  </sortState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3:P220"/>
  <sheetViews>
    <sheetView topLeftCell="A9" workbookViewId="0">
      <selection activeCell="P27" sqref="P27"/>
    </sheetView>
  </sheetViews>
  <sheetFormatPr defaultRowHeight="15"/>
  <sheetData>
    <row r="3" spans="2:16">
      <c r="B3" t="s">
        <v>2</v>
      </c>
      <c r="E3" t="s">
        <v>450</v>
      </c>
    </row>
    <row r="4" spans="2:16">
      <c r="B4" t="s">
        <v>3</v>
      </c>
      <c r="E4" t="s">
        <v>451</v>
      </c>
    </row>
    <row r="5" spans="2:16">
      <c r="B5" t="s">
        <v>355</v>
      </c>
      <c r="C5" t="s">
        <v>356</v>
      </c>
      <c r="D5">
        <v>59.120065724854868</v>
      </c>
      <c r="E5" t="s">
        <v>355</v>
      </c>
      <c r="F5">
        <v>0.98086177637288396</v>
      </c>
      <c r="I5" t="s">
        <v>678</v>
      </c>
    </row>
    <row r="6" spans="2:16" ht="15.75" thickBot="1">
      <c r="B6" t="s">
        <v>283</v>
      </c>
      <c r="C6" t="s">
        <v>284</v>
      </c>
      <c r="D6">
        <v>152.47180612437708</v>
      </c>
      <c r="E6" t="s">
        <v>283</v>
      </c>
    </row>
    <row r="7" spans="2:16">
      <c r="B7" t="s">
        <v>124</v>
      </c>
      <c r="C7" t="s">
        <v>125</v>
      </c>
      <c r="D7">
        <v>163.87394315142922</v>
      </c>
      <c r="E7" t="s">
        <v>124</v>
      </c>
      <c r="I7" s="5"/>
      <c r="J7" s="6" t="s">
        <v>692</v>
      </c>
      <c r="K7" s="6" t="s">
        <v>693</v>
      </c>
      <c r="L7" s="6" t="s">
        <v>442</v>
      </c>
      <c r="M7" s="6" t="s">
        <v>695</v>
      </c>
      <c r="N7" s="5"/>
      <c r="O7" s="5"/>
      <c r="P7" s="5"/>
    </row>
    <row r="8" spans="2:16">
      <c r="B8" t="s">
        <v>32</v>
      </c>
      <c r="C8" t="s">
        <v>33</v>
      </c>
      <c r="D8">
        <v>215.51671949968832</v>
      </c>
      <c r="E8" t="s">
        <v>32</v>
      </c>
      <c r="F8">
        <v>9.2368622343202098</v>
      </c>
      <c r="I8" s="3" t="s">
        <v>681</v>
      </c>
      <c r="J8" s="3">
        <v>7.8682022282170694</v>
      </c>
      <c r="K8" s="3">
        <v>30.668349713592935</v>
      </c>
      <c r="L8" s="3">
        <v>56.418430602738646</v>
      </c>
      <c r="M8" s="3">
        <v>83.11193429616111</v>
      </c>
      <c r="N8" s="3"/>
      <c r="O8" s="3"/>
    </row>
    <row r="9" spans="2:16">
      <c r="B9" t="s">
        <v>333</v>
      </c>
      <c r="C9" t="s">
        <v>334</v>
      </c>
      <c r="D9">
        <v>261.00416980725959</v>
      </c>
      <c r="E9" t="s">
        <v>333</v>
      </c>
      <c r="I9" s="3" t="s">
        <v>682</v>
      </c>
      <c r="J9" s="3">
        <v>35.6314959415187</v>
      </c>
      <c r="K9" s="3">
        <v>211.66903139717604</v>
      </c>
      <c r="L9" s="3">
        <v>842.95417365183766</v>
      </c>
      <c r="M9" s="3">
        <v>1683.6025396724783</v>
      </c>
      <c r="N9" s="3"/>
      <c r="O9" s="3"/>
    </row>
    <row r="10" spans="2:16">
      <c r="B10" t="s">
        <v>90</v>
      </c>
      <c r="C10" t="s">
        <v>91</v>
      </c>
      <c r="D10">
        <v>292.26432573072481</v>
      </c>
      <c r="E10" t="s">
        <v>90</v>
      </c>
      <c r="F10">
        <v>1.14396809781168</v>
      </c>
      <c r="I10" s="3" t="s">
        <v>683</v>
      </c>
      <c r="J10" s="3">
        <v>16</v>
      </c>
      <c r="K10" s="3">
        <v>22</v>
      </c>
      <c r="L10" s="3">
        <v>26</v>
      </c>
      <c r="M10" s="3">
        <v>47</v>
      </c>
      <c r="N10" s="3"/>
      <c r="O10" s="3"/>
    </row>
    <row r="11" spans="2:16">
      <c r="B11" t="s">
        <v>381</v>
      </c>
      <c r="C11" t="s">
        <v>382</v>
      </c>
      <c r="D11">
        <v>302.73090353498208</v>
      </c>
      <c r="E11" t="s">
        <v>381</v>
      </c>
      <c r="I11" s="3" t="s">
        <v>684</v>
      </c>
      <c r="K11" s="3">
        <v>0</v>
      </c>
      <c r="L11" s="3">
        <v>0</v>
      </c>
      <c r="M11" s="3">
        <v>0</v>
      </c>
      <c r="N11" s="3"/>
    </row>
    <row r="12" spans="2:16">
      <c r="B12" t="s">
        <v>269</v>
      </c>
      <c r="C12" t="s">
        <v>270</v>
      </c>
      <c r="D12">
        <v>312.75604864269053</v>
      </c>
      <c r="E12" t="s">
        <v>269</v>
      </c>
      <c r="F12">
        <v>1.55640234367061</v>
      </c>
      <c r="I12" s="3" t="s">
        <v>685</v>
      </c>
      <c r="K12" s="3">
        <v>30</v>
      </c>
      <c r="L12" s="3">
        <v>38</v>
      </c>
      <c r="M12" s="3">
        <v>67</v>
      </c>
      <c r="N12" s="3"/>
    </row>
    <row r="13" spans="2:16">
      <c r="B13" t="s">
        <v>429</v>
      </c>
      <c r="C13" t="s">
        <v>430</v>
      </c>
      <c r="D13">
        <v>323.71866811769155</v>
      </c>
      <c r="E13" t="s">
        <v>429</v>
      </c>
      <c r="I13" s="3" t="s">
        <v>686</v>
      </c>
      <c r="K13" s="3">
        <v>-6.6238403024802333</v>
      </c>
      <c r="L13" s="3">
        <v>3.9713086269423514</v>
      </c>
      <c r="M13" s="3">
        <v>-3.231302791951729</v>
      </c>
      <c r="N13" s="3"/>
    </row>
    <row r="14" spans="2:16">
      <c r="B14" t="s">
        <v>68</v>
      </c>
      <c r="C14" t="s">
        <v>69</v>
      </c>
      <c r="D14">
        <v>330.71293960884361</v>
      </c>
      <c r="E14" t="s">
        <v>68</v>
      </c>
      <c r="F14">
        <v>3.5215755835384699</v>
      </c>
      <c r="I14" s="3" t="s">
        <v>687</v>
      </c>
      <c r="K14" s="3">
        <v>1.2369358278687459E-7</v>
      </c>
      <c r="L14" s="3">
        <v>1.5372702446581784E-4</v>
      </c>
      <c r="M14" s="3">
        <v>9.5597873985063097E-4</v>
      </c>
      <c r="N14" s="3"/>
    </row>
    <row r="15" spans="2:16">
      <c r="B15" t="s">
        <v>148</v>
      </c>
      <c r="C15" t="s">
        <v>149</v>
      </c>
      <c r="D15">
        <v>343.61277172002053</v>
      </c>
      <c r="E15" t="s">
        <v>148</v>
      </c>
      <c r="F15">
        <v>8.1953913602567194</v>
      </c>
      <c r="I15" s="3" t="s">
        <v>688</v>
      </c>
      <c r="K15" s="3">
        <v>1.6972608510721257</v>
      </c>
      <c r="L15" s="3">
        <v>1.6859544606360437</v>
      </c>
      <c r="M15" s="3">
        <v>1.6679161145929324</v>
      </c>
      <c r="N15" s="3"/>
    </row>
    <row r="16" spans="2:16">
      <c r="B16" t="s">
        <v>273</v>
      </c>
      <c r="C16" t="s">
        <v>274</v>
      </c>
      <c r="D16">
        <v>369.67914582014623</v>
      </c>
      <c r="E16" t="s">
        <v>273</v>
      </c>
      <c r="F16">
        <v>8.8754498770519206</v>
      </c>
      <c r="I16" s="3" t="s">
        <v>689</v>
      </c>
      <c r="K16" s="3">
        <v>2.4738716557374918E-7</v>
      </c>
      <c r="L16" s="3">
        <v>3.0745404893163568E-4</v>
      </c>
      <c r="M16" s="3">
        <v>1.9119574797012619E-3</v>
      </c>
      <c r="N16" s="3"/>
    </row>
    <row r="17" spans="2:14" ht="15.75" thickBot="1">
      <c r="B17" t="s">
        <v>369</v>
      </c>
      <c r="C17" t="s">
        <v>370</v>
      </c>
      <c r="D17">
        <v>374.77368288978602</v>
      </c>
      <c r="E17" t="s">
        <v>369</v>
      </c>
      <c r="F17">
        <v>4.2305905629655598</v>
      </c>
      <c r="I17" s="4" t="s">
        <v>690</v>
      </c>
      <c r="K17" s="4">
        <v>2.0422724493667923</v>
      </c>
      <c r="L17" s="4">
        <v>2.0243941467155704</v>
      </c>
      <c r="M17" s="4">
        <v>1.9960083306603731</v>
      </c>
      <c r="N17" s="4"/>
    </row>
    <row r="18" spans="2:14">
      <c r="B18" t="s">
        <v>166</v>
      </c>
      <c r="C18" t="s">
        <v>167</v>
      </c>
      <c r="D18">
        <v>393.15915093197373</v>
      </c>
      <c r="E18" t="s">
        <v>166</v>
      </c>
    </row>
    <row r="19" spans="2:14">
      <c r="B19" t="s">
        <v>42</v>
      </c>
      <c r="C19" t="s">
        <v>43</v>
      </c>
      <c r="D19">
        <v>393.38381466334027</v>
      </c>
      <c r="E19" t="s">
        <v>42</v>
      </c>
      <c r="F19">
        <v>4.32971856501318</v>
      </c>
      <c r="J19" t="str">
        <f>J7</f>
        <v>&lt;500</v>
      </c>
      <c r="K19" t="str">
        <f t="shared" ref="K19:N19" si="0">K7</f>
        <v>500-1000</v>
      </c>
      <c r="L19" t="str">
        <f t="shared" si="0"/>
        <v>1000-2000</v>
      </c>
      <c r="M19" t="str">
        <f t="shared" si="0"/>
        <v>&gt;2000</v>
      </c>
    </row>
    <row r="20" spans="2:14">
      <c r="B20" t="s">
        <v>66</v>
      </c>
      <c r="C20" t="s">
        <v>67</v>
      </c>
      <c r="D20">
        <v>396.17373378525963</v>
      </c>
      <c r="E20" t="s">
        <v>66</v>
      </c>
      <c r="F20">
        <v>10.7065110842052</v>
      </c>
      <c r="J20">
        <f t="shared" ref="J20:N20" si="1">J8</f>
        <v>7.8682022282170694</v>
      </c>
      <c r="K20">
        <f t="shared" si="1"/>
        <v>30.668349713592935</v>
      </c>
      <c r="L20">
        <f t="shared" si="1"/>
        <v>56.418430602738646</v>
      </c>
      <c r="M20">
        <f t="shared" ref="M20" si="2">M8</f>
        <v>83.11193429616111</v>
      </c>
    </row>
    <row r="21" spans="2:14">
      <c r="B21" t="s">
        <v>267</v>
      </c>
      <c r="C21" t="s">
        <v>268</v>
      </c>
      <c r="D21">
        <v>407.37241368366409</v>
      </c>
      <c r="E21" t="s">
        <v>267</v>
      </c>
      <c r="F21">
        <v>9.1066821229408994</v>
      </c>
      <c r="J21">
        <f>J9^0.5</f>
        <v>5.9692123384512552</v>
      </c>
      <c r="K21">
        <f t="shared" ref="K21:N21" si="3">K9^0.5</f>
        <v>14.548849830731502</v>
      </c>
      <c r="L21">
        <f t="shared" si="3"/>
        <v>29.033673099555241</v>
      </c>
      <c r="M21">
        <f t="shared" ref="M21" si="4">M9^0.5</f>
        <v>41.031726013811294</v>
      </c>
    </row>
    <row r="22" spans="2:14">
      <c r="B22" t="s">
        <v>309</v>
      </c>
      <c r="C22" t="s">
        <v>310</v>
      </c>
      <c r="D22">
        <v>457.13196522318628</v>
      </c>
      <c r="E22" t="s">
        <v>309</v>
      </c>
      <c r="F22">
        <v>23.681330497568801</v>
      </c>
    </row>
    <row r="23" spans="2:14">
      <c r="B23" t="s">
        <v>389</v>
      </c>
      <c r="C23" t="s">
        <v>390</v>
      </c>
      <c r="D23">
        <v>462.57280746989449</v>
      </c>
      <c r="E23" t="s">
        <v>389</v>
      </c>
    </row>
    <row r="24" spans="2:14">
      <c r="B24" t="s">
        <v>383</v>
      </c>
      <c r="C24" t="s">
        <v>384</v>
      </c>
      <c r="D24">
        <v>469.73362140750442</v>
      </c>
      <c r="E24" t="s">
        <v>383</v>
      </c>
      <c r="F24">
        <v>5.7448273984449196</v>
      </c>
    </row>
    <row r="25" spans="2:14">
      <c r="B25" t="s">
        <v>297</v>
      </c>
      <c r="C25" t="s">
        <v>298</v>
      </c>
      <c r="D25">
        <v>474.86080643692344</v>
      </c>
      <c r="E25" t="s">
        <v>297</v>
      </c>
      <c r="F25">
        <v>7.3251581277028599</v>
      </c>
    </row>
    <row r="26" spans="2:14">
      <c r="B26" t="s">
        <v>359</v>
      </c>
      <c r="C26" t="s">
        <v>360</v>
      </c>
      <c r="D26">
        <v>487.52053063802902</v>
      </c>
      <c r="E26" t="s">
        <v>359</v>
      </c>
      <c r="F26">
        <v>17.058975307460699</v>
      </c>
    </row>
    <row r="27" spans="2:14">
      <c r="B27" t="s">
        <v>200</v>
      </c>
      <c r="C27" t="s">
        <v>201</v>
      </c>
      <c r="D27">
        <v>491.74534863013497</v>
      </c>
      <c r="E27" t="s">
        <v>200</v>
      </c>
      <c r="F27">
        <v>10.1969307121485</v>
      </c>
    </row>
    <row r="28" spans="2:14">
      <c r="B28" t="s">
        <v>128</v>
      </c>
      <c r="C28" t="s">
        <v>129</v>
      </c>
      <c r="D28">
        <v>506.97529972332222</v>
      </c>
      <c r="E28" t="s">
        <v>128</v>
      </c>
    </row>
    <row r="29" spans="2:14">
      <c r="B29" t="s">
        <v>92</v>
      </c>
      <c r="C29" t="s">
        <v>93</v>
      </c>
      <c r="D29">
        <v>555.78797606190165</v>
      </c>
      <c r="E29" t="s">
        <v>92</v>
      </c>
    </row>
    <row r="30" spans="2:14">
      <c r="B30" t="s">
        <v>265</v>
      </c>
      <c r="C30" t="s">
        <v>266</v>
      </c>
      <c r="D30">
        <v>564.38956800060851</v>
      </c>
      <c r="E30" t="s">
        <v>265</v>
      </c>
      <c r="F30">
        <v>25.8253228848899</v>
      </c>
    </row>
    <row r="31" spans="2:14">
      <c r="B31" t="s">
        <v>204</v>
      </c>
      <c r="C31" t="s">
        <v>205</v>
      </c>
      <c r="D31">
        <v>580.56106464950483</v>
      </c>
      <c r="E31" t="s">
        <v>204</v>
      </c>
    </row>
    <row r="32" spans="2:14">
      <c r="B32" t="s">
        <v>379</v>
      </c>
      <c r="C32" t="s">
        <v>380</v>
      </c>
      <c r="D32">
        <v>592.49410780417929</v>
      </c>
      <c r="E32" t="s">
        <v>379</v>
      </c>
    </row>
    <row r="33" spans="2:6">
      <c r="B33" t="s">
        <v>281</v>
      </c>
      <c r="C33" t="s">
        <v>282</v>
      </c>
      <c r="D33">
        <v>593.66820695345803</v>
      </c>
      <c r="E33" t="s">
        <v>281</v>
      </c>
      <c r="F33">
        <v>11.3791724730391</v>
      </c>
    </row>
    <row r="34" spans="2:6">
      <c r="B34" t="s">
        <v>96</v>
      </c>
      <c r="C34" t="s">
        <v>97</v>
      </c>
      <c r="D34">
        <v>605.28611644634827</v>
      </c>
      <c r="E34" t="s">
        <v>96</v>
      </c>
    </row>
    <row r="35" spans="2:6">
      <c r="B35" t="s">
        <v>176</v>
      </c>
      <c r="C35" t="s">
        <v>177</v>
      </c>
      <c r="D35">
        <v>606.05381587854367</v>
      </c>
      <c r="E35" t="s">
        <v>176</v>
      </c>
      <c r="F35">
        <v>18.074984336619199</v>
      </c>
    </row>
    <row r="36" spans="2:6">
      <c r="B36" t="s">
        <v>431</v>
      </c>
      <c r="C36" t="s">
        <v>432</v>
      </c>
      <c r="D36">
        <v>631.45924796698637</v>
      </c>
      <c r="E36" t="s">
        <v>431</v>
      </c>
    </row>
    <row r="37" spans="2:6">
      <c r="B37" t="s">
        <v>12</v>
      </c>
      <c r="C37" t="s">
        <v>13</v>
      </c>
      <c r="D37">
        <v>654.90548059932269</v>
      </c>
      <c r="E37" t="s">
        <v>12</v>
      </c>
      <c r="F37">
        <v>22.967567647648199</v>
      </c>
    </row>
    <row r="38" spans="2:6">
      <c r="B38" t="s">
        <v>168</v>
      </c>
      <c r="C38" t="s">
        <v>169</v>
      </c>
      <c r="D38">
        <v>662.43558622759747</v>
      </c>
      <c r="E38" t="s">
        <v>168</v>
      </c>
      <c r="F38">
        <v>24.640458965657398</v>
      </c>
    </row>
    <row r="39" spans="2:6">
      <c r="B39" t="s">
        <v>423</v>
      </c>
      <c r="C39" t="s">
        <v>424</v>
      </c>
      <c r="D39">
        <v>667.64646639074408</v>
      </c>
      <c r="E39" t="s">
        <v>423</v>
      </c>
      <c r="F39">
        <v>23.593043341968301</v>
      </c>
    </row>
    <row r="40" spans="2:6">
      <c r="B40" t="s">
        <v>86</v>
      </c>
      <c r="C40" t="s">
        <v>87</v>
      </c>
      <c r="D40">
        <v>668.50412599810443</v>
      </c>
      <c r="E40" t="s">
        <v>86</v>
      </c>
      <c r="F40">
        <v>40.568079109329297</v>
      </c>
    </row>
    <row r="41" spans="2:6">
      <c r="B41" t="s">
        <v>212</v>
      </c>
      <c r="C41" t="s">
        <v>213</v>
      </c>
      <c r="D41">
        <v>690.40125183579266</v>
      </c>
      <c r="E41" t="s">
        <v>212</v>
      </c>
      <c r="F41">
        <v>24.651352911599801</v>
      </c>
    </row>
    <row r="42" spans="2:6">
      <c r="B42" t="s">
        <v>120</v>
      </c>
      <c r="C42" t="s">
        <v>121</v>
      </c>
      <c r="D42">
        <v>693.4434919348322</v>
      </c>
      <c r="E42" t="s">
        <v>120</v>
      </c>
      <c r="F42">
        <v>33.115092901799798</v>
      </c>
    </row>
    <row r="43" spans="2:6">
      <c r="B43" t="s">
        <v>307</v>
      </c>
      <c r="C43" t="s">
        <v>308</v>
      </c>
      <c r="D43">
        <v>708.33065465624748</v>
      </c>
      <c r="E43" t="s">
        <v>307</v>
      </c>
      <c r="F43">
        <v>55.4811782848139</v>
      </c>
    </row>
    <row r="44" spans="2:6">
      <c r="B44" t="s">
        <v>114</v>
      </c>
      <c r="C44" t="s">
        <v>115</v>
      </c>
      <c r="D44">
        <v>731.31316255516754</v>
      </c>
      <c r="E44" t="s">
        <v>114</v>
      </c>
      <c r="F44">
        <v>33.400074767388503</v>
      </c>
    </row>
    <row r="45" spans="2:6">
      <c r="B45" t="s">
        <v>271</v>
      </c>
      <c r="C45" t="s">
        <v>272</v>
      </c>
      <c r="D45">
        <v>742.3471996836264</v>
      </c>
      <c r="E45" t="s">
        <v>271</v>
      </c>
      <c r="F45">
        <v>53.681791770112497</v>
      </c>
    </row>
    <row r="46" spans="2:6">
      <c r="B46" t="s">
        <v>433</v>
      </c>
      <c r="C46" t="s">
        <v>434</v>
      </c>
      <c r="D46">
        <v>757.53781088209143</v>
      </c>
      <c r="E46" t="s">
        <v>433</v>
      </c>
      <c r="F46">
        <v>5.2965733190505402</v>
      </c>
    </row>
    <row r="47" spans="2:6">
      <c r="B47" t="s">
        <v>305</v>
      </c>
      <c r="C47" t="s">
        <v>306</v>
      </c>
      <c r="D47">
        <v>764.13747749846152</v>
      </c>
      <c r="E47" t="s">
        <v>305</v>
      </c>
      <c r="F47">
        <v>23.337019134439299</v>
      </c>
    </row>
    <row r="48" spans="2:6">
      <c r="B48" t="s">
        <v>158</v>
      </c>
      <c r="C48" t="s">
        <v>159</v>
      </c>
      <c r="D48">
        <v>767.64743502766237</v>
      </c>
      <c r="E48" t="s">
        <v>158</v>
      </c>
      <c r="F48">
        <v>35.840242775303501</v>
      </c>
    </row>
    <row r="49" spans="2:6">
      <c r="B49" t="s">
        <v>285</v>
      </c>
      <c r="C49" t="s">
        <v>286</v>
      </c>
      <c r="D49">
        <v>773.02116903559636</v>
      </c>
      <c r="E49" t="s">
        <v>285</v>
      </c>
      <c r="F49">
        <v>16.054203747159001</v>
      </c>
    </row>
    <row r="50" spans="2:6">
      <c r="B50" t="s">
        <v>48</v>
      </c>
      <c r="C50" t="s">
        <v>49</v>
      </c>
      <c r="D50">
        <v>785.51703852650564</v>
      </c>
      <c r="E50" t="s">
        <v>48</v>
      </c>
      <c r="F50">
        <v>34.711928995102298</v>
      </c>
    </row>
    <row r="51" spans="2:6">
      <c r="B51" t="s">
        <v>4</v>
      </c>
      <c r="C51" t="s">
        <v>5</v>
      </c>
      <c r="D51">
        <v>800.37144081900601</v>
      </c>
      <c r="E51" t="s">
        <v>4</v>
      </c>
      <c r="F51">
        <v>35.025263672269602</v>
      </c>
    </row>
    <row r="52" spans="2:6">
      <c r="B52" t="s">
        <v>178</v>
      </c>
      <c r="C52" t="s">
        <v>179</v>
      </c>
      <c r="D52">
        <v>850.24891880899429</v>
      </c>
      <c r="E52" t="s">
        <v>178</v>
      </c>
      <c r="F52">
        <v>49.629221748821003</v>
      </c>
    </row>
    <row r="53" spans="2:6">
      <c r="B53" t="s">
        <v>257</v>
      </c>
      <c r="C53" t="s">
        <v>258</v>
      </c>
      <c r="D53">
        <v>862.6581606186312</v>
      </c>
      <c r="E53" t="s">
        <v>257</v>
      </c>
      <c r="F53">
        <v>36.497799824133402</v>
      </c>
    </row>
    <row r="54" spans="2:6">
      <c r="B54" t="s">
        <v>118</v>
      </c>
      <c r="C54" t="s">
        <v>119</v>
      </c>
      <c r="D54">
        <v>884.9922333678777</v>
      </c>
      <c r="E54" t="s">
        <v>118</v>
      </c>
      <c r="F54">
        <v>12.6674919592704</v>
      </c>
    </row>
    <row r="55" spans="2:6">
      <c r="B55" t="s">
        <v>395</v>
      </c>
      <c r="C55" t="s">
        <v>396</v>
      </c>
      <c r="D55">
        <v>956.47719652780972</v>
      </c>
      <c r="E55" t="s">
        <v>395</v>
      </c>
    </row>
    <row r="56" spans="2:6">
      <c r="B56" t="s">
        <v>18</v>
      </c>
      <c r="C56" t="s">
        <v>19</v>
      </c>
      <c r="D56">
        <v>969.30979028083755</v>
      </c>
      <c r="E56" t="s">
        <v>18</v>
      </c>
      <c r="F56">
        <v>58.265829128629697</v>
      </c>
    </row>
    <row r="57" spans="2:6">
      <c r="B57" t="s">
        <v>116</v>
      </c>
      <c r="C57" t="s">
        <v>117</v>
      </c>
      <c r="D57">
        <v>979.75476128692151</v>
      </c>
      <c r="E57" t="s">
        <v>116</v>
      </c>
    </row>
    <row r="58" spans="2:6">
      <c r="B58" t="s">
        <v>94</v>
      </c>
      <c r="C58" t="s">
        <v>95</v>
      </c>
      <c r="D58">
        <v>1029.00349372869</v>
      </c>
      <c r="E58" t="s">
        <v>94</v>
      </c>
      <c r="F58">
        <v>77.111520429549103</v>
      </c>
    </row>
    <row r="59" spans="2:6">
      <c r="B59" t="s">
        <v>100</v>
      </c>
      <c r="C59" t="s">
        <v>101</v>
      </c>
      <c r="D59">
        <v>1030.8806904815444</v>
      </c>
      <c r="E59" t="s">
        <v>100</v>
      </c>
    </row>
    <row r="60" spans="2:6">
      <c r="B60" t="s">
        <v>144</v>
      </c>
      <c r="C60" t="s">
        <v>145</v>
      </c>
      <c r="D60">
        <v>1032.1461864406781</v>
      </c>
      <c r="E60" t="s">
        <v>144</v>
      </c>
      <c r="F60">
        <v>58.266345351666601</v>
      </c>
    </row>
    <row r="61" spans="2:6">
      <c r="B61" t="s">
        <v>301</v>
      </c>
      <c r="C61" t="s">
        <v>302</v>
      </c>
      <c r="D61">
        <v>1057.4800896448812</v>
      </c>
      <c r="E61" t="s">
        <v>301</v>
      </c>
      <c r="F61">
        <v>60.839421399780399</v>
      </c>
    </row>
    <row r="62" spans="2:6">
      <c r="B62" t="s">
        <v>192</v>
      </c>
      <c r="C62" t="s">
        <v>193</v>
      </c>
      <c r="D62">
        <v>1083.6241913839219</v>
      </c>
      <c r="E62" t="s">
        <v>192</v>
      </c>
      <c r="F62">
        <v>32.500308843467501</v>
      </c>
    </row>
    <row r="63" spans="2:6">
      <c r="B63" t="s">
        <v>252</v>
      </c>
      <c r="C63" t="s">
        <v>253</v>
      </c>
      <c r="D63">
        <v>1094.725869640004</v>
      </c>
      <c r="E63" t="s">
        <v>252</v>
      </c>
      <c r="F63">
        <v>44.750155573719503</v>
      </c>
    </row>
    <row r="64" spans="2:6">
      <c r="B64" t="s">
        <v>52</v>
      </c>
      <c r="C64" t="s">
        <v>53</v>
      </c>
      <c r="D64">
        <v>1098.3588405291039</v>
      </c>
      <c r="E64" t="s">
        <v>52</v>
      </c>
      <c r="F64">
        <v>30.2835406751318</v>
      </c>
    </row>
    <row r="65" spans="2:6">
      <c r="B65" t="s">
        <v>196</v>
      </c>
      <c r="C65" t="s">
        <v>197</v>
      </c>
      <c r="D65">
        <v>1196.1924148606811</v>
      </c>
      <c r="E65" t="s">
        <v>196</v>
      </c>
      <c r="F65">
        <v>32.4991507759798</v>
      </c>
    </row>
    <row r="66" spans="2:6">
      <c r="B66" t="s">
        <v>6</v>
      </c>
      <c r="C66" t="s">
        <v>7</v>
      </c>
      <c r="D66">
        <v>1245.9921906210197</v>
      </c>
      <c r="E66" t="s">
        <v>6</v>
      </c>
      <c r="F66">
        <v>7.2882443924459999</v>
      </c>
    </row>
    <row r="67" spans="2:6">
      <c r="B67" t="s">
        <v>208</v>
      </c>
      <c r="C67" t="s">
        <v>209</v>
      </c>
      <c r="D67">
        <v>1296.6959772115874</v>
      </c>
      <c r="E67" t="s">
        <v>208</v>
      </c>
      <c r="F67">
        <v>37.635459540985202</v>
      </c>
    </row>
    <row r="68" spans="2:6">
      <c r="B68" t="s">
        <v>234</v>
      </c>
      <c r="C68" t="s">
        <v>235</v>
      </c>
      <c r="D68">
        <v>1349.4750169236536</v>
      </c>
      <c r="E68" t="s">
        <v>234</v>
      </c>
      <c r="F68">
        <v>54.501425618625298</v>
      </c>
    </row>
    <row r="69" spans="2:6">
      <c r="B69" t="s">
        <v>415</v>
      </c>
      <c r="C69" t="s">
        <v>416</v>
      </c>
      <c r="D69">
        <v>1350.5119911595439</v>
      </c>
      <c r="E69" t="s">
        <v>415</v>
      </c>
      <c r="F69">
        <v>51.967969512124498</v>
      </c>
    </row>
    <row r="70" spans="2:6">
      <c r="B70" t="s">
        <v>417</v>
      </c>
      <c r="C70" t="s">
        <v>418</v>
      </c>
      <c r="D70">
        <v>1419.4777669029734</v>
      </c>
      <c r="E70" t="s">
        <v>417</v>
      </c>
      <c r="F70">
        <v>8.4837823899203499</v>
      </c>
    </row>
    <row r="71" spans="2:6">
      <c r="B71" t="s">
        <v>140</v>
      </c>
      <c r="C71" t="s">
        <v>141</v>
      </c>
      <c r="D71">
        <v>1434.9135426342639</v>
      </c>
      <c r="E71" t="s">
        <v>140</v>
      </c>
    </row>
    <row r="72" spans="2:6">
      <c r="B72" t="s">
        <v>54</v>
      </c>
      <c r="C72" t="s">
        <v>55</v>
      </c>
      <c r="D72">
        <v>1437.7959891652858</v>
      </c>
      <c r="E72" t="s">
        <v>54</v>
      </c>
      <c r="F72">
        <v>129.25332227916101</v>
      </c>
    </row>
    <row r="73" spans="2:6">
      <c r="B73" t="s">
        <v>26</v>
      </c>
      <c r="C73" t="s">
        <v>27</v>
      </c>
      <c r="D73">
        <v>1474.003432800587</v>
      </c>
      <c r="E73" t="s">
        <v>26</v>
      </c>
      <c r="F73">
        <v>35.143660774466802</v>
      </c>
    </row>
    <row r="74" spans="2:6">
      <c r="B74" t="s">
        <v>182</v>
      </c>
      <c r="C74" t="s">
        <v>183</v>
      </c>
      <c r="D74">
        <v>1480.7606023258074</v>
      </c>
      <c r="E74" t="s">
        <v>182</v>
      </c>
    </row>
    <row r="75" spans="2:6">
      <c r="B75" t="s">
        <v>254</v>
      </c>
      <c r="C75" t="s">
        <v>255</v>
      </c>
      <c r="D75">
        <v>1545.7754526464819</v>
      </c>
      <c r="E75" t="s">
        <v>254</v>
      </c>
      <c r="F75">
        <v>48.993245530767702</v>
      </c>
    </row>
    <row r="76" spans="2:6">
      <c r="B76" t="s">
        <v>397</v>
      </c>
      <c r="C76" t="s">
        <v>398</v>
      </c>
      <c r="D76">
        <v>1552.9242008973658</v>
      </c>
      <c r="E76" t="s">
        <v>397</v>
      </c>
      <c r="F76">
        <v>77.081471115092</v>
      </c>
    </row>
    <row r="77" spans="2:6">
      <c r="B77" t="s">
        <v>218</v>
      </c>
      <c r="C77" t="s">
        <v>219</v>
      </c>
      <c r="D77">
        <v>1573.3186927248132</v>
      </c>
      <c r="E77" t="s">
        <v>218</v>
      </c>
      <c r="F77">
        <v>44.336826064239297</v>
      </c>
    </row>
    <row r="78" spans="2:6">
      <c r="B78" t="s">
        <v>319</v>
      </c>
      <c r="C78" t="s">
        <v>320</v>
      </c>
      <c r="D78">
        <v>1592.1314944139706</v>
      </c>
      <c r="E78" t="s">
        <v>319</v>
      </c>
      <c r="F78">
        <v>64.780374586894794</v>
      </c>
    </row>
    <row r="79" spans="2:6">
      <c r="B79" t="s">
        <v>263</v>
      </c>
      <c r="C79" t="s">
        <v>264</v>
      </c>
      <c r="D79">
        <v>1651.2998082764682</v>
      </c>
      <c r="E79" t="s">
        <v>263</v>
      </c>
      <c r="F79">
        <v>70.821064520443898</v>
      </c>
    </row>
    <row r="80" spans="2:6">
      <c r="B80" t="s">
        <v>50</v>
      </c>
      <c r="C80" t="s">
        <v>51</v>
      </c>
      <c r="D80">
        <v>1687.9686928293806</v>
      </c>
      <c r="E80" t="s">
        <v>50</v>
      </c>
      <c r="F80">
        <v>43.973421058149803</v>
      </c>
    </row>
    <row r="81" spans="2:6">
      <c r="B81" t="s">
        <v>104</v>
      </c>
      <c r="C81" t="s">
        <v>105</v>
      </c>
      <c r="D81">
        <v>1691.1028930006692</v>
      </c>
      <c r="E81" t="s">
        <v>104</v>
      </c>
      <c r="F81">
        <v>53.126881577055798</v>
      </c>
    </row>
    <row r="82" spans="2:6">
      <c r="B82" t="s">
        <v>246</v>
      </c>
      <c r="C82" t="s">
        <v>247</v>
      </c>
      <c r="D82">
        <v>1734.5963616093575</v>
      </c>
      <c r="E82" t="s">
        <v>246</v>
      </c>
      <c r="F82">
        <v>56.281870873493702</v>
      </c>
    </row>
    <row r="83" spans="2:6">
      <c r="B83" t="s">
        <v>98</v>
      </c>
      <c r="C83" t="s">
        <v>99</v>
      </c>
      <c r="D83">
        <v>1813.9311871708671</v>
      </c>
      <c r="E83" t="s">
        <v>98</v>
      </c>
      <c r="F83">
        <v>116.81943453484099</v>
      </c>
    </row>
    <row r="84" spans="2:6">
      <c r="B84" t="s">
        <v>261</v>
      </c>
      <c r="C84" t="s">
        <v>262</v>
      </c>
      <c r="D84">
        <v>1826.4568718098305</v>
      </c>
      <c r="E84" t="s">
        <v>261</v>
      </c>
      <c r="F84">
        <v>58.7759864944356</v>
      </c>
    </row>
    <row r="85" spans="2:6">
      <c r="B85" t="s">
        <v>16</v>
      </c>
      <c r="C85" t="s">
        <v>17</v>
      </c>
      <c r="D85">
        <v>1894.6178719302022</v>
      </c>
      <c r="E85" t="s">
        <v>16</v>
      </c>
      <c r="F85">
        <v>59.449954411205503</v>
      </c>
    </row>
    <row r="86" spans="2:6">
      <c r="B86" t="s">
        <v>170</v>
      </c>
      <c r="C86" t="s">
        <v>171</v>
      </c>
      <c r="D86">
        <v>1938.3607652173914</v>
      </c>
      <c r="E86" t="s">
        <v>170</v>
      </c>
    </row>
    <row r="87" spans="2:6">
      <c r="B87" t="s">
        <v>385</v>
      </c>
      <c r="C87" t="s">
        <v>386</v>
      </c>
      <c r="D87">
        <v>1987.5759031440432</v>
      </c>
      <c r="E87" t="s">
        <v>385</v>
      </c>
      <c r="F87">
        <v>111.914357347562</v>
      </c>
    </row>
    <row r="88" spans="2:6">
      <c r="B88" t="s">
        <v>335</v>
      </c>
      <c r="C88" t="s">
        <v>336</v>
      </c>
      <c r="D88">
        <v>2078.4901785729239</v>
      </c>
      <c r="E88" t="s">
        <v>335</v>
      </c>
      <c r="F88">
        <v>43.972330380073899</v>
      </c>
    </row>
    <row r="89" spans="2:6">
      <c r="B89" t="s">
        <v>313</v>
      </c>
      <c r="C89" t="s">
        <v>314</v>
      </c>
      <c r="D89">
        <v>2082.8102296052662</v>
      </c>
      <c r="E89" t="s">
        <v>313</v>
      </c>
      <c r="F89">
        <v>177.690637888205</v>
      </c>
    </row>
    <row r="90" spans="2:6">
      <c r="B90" t="s">
        <v>150</v>
      </c>
      <c r="C90" t="s">
        <v>151</v>
      </c>
      <c r="D90">
        <v>2134.1043961671144</v>
      </c>
      <c r="E90" t="s">
        <v>150</v>
      </c>
      <c r="F90">
        <v>59.0868871053109</v>
      </c>
    </row>
    <row r="91" spans="2:6">
      <c r="B91" t="s">
        <v>216</v>
      </c>
      <c r="C91" t="s">
        <v>217</v>
      </c>
      <c r="D91">
        <v>2159.237561281238</v>
      </c>
      <c r="E91" t="s">
        <v>216</v>
      </c>
      <c r="F91">
        <v>63.201704559424797</v>
      </c>
    </row>
    <row r="92" spans="2:6">
      <c r="B92" t="s">
        <v>82</v>
      </c>
      <c r="C92" t="s">
        <v>83</v>
      </c>
      <c r="D92">
        <v>2201.1756142653385</v>
      </c>
      <c r="E92" t="s">
        <v>82</v>
      </c>
      <c r="F92">
        <v>56.579210824101096</v>
      </c>
    </row>
    <row r="93" spans="2:6">
      <c r="B93" t="s">
        <v>84</v>
      </c>
      <c r="C93" t="s">
        <v>85</v>
      </c>
      <c r="D93">
        <v>2226.2698706331316</v>
      </c>
      <c r="E93" t="s">
        <v>84</v>
      </c>
      <c r="F93">
        <v>55.030888108195697</v>
      </c>
    </row>
    <row r="94" spans="2:6">
      <c r="B94" t="s">
        <v>421</v>
      </c>
      <c r="C94" t="s">
        <v>422</v>
      </c>
      <c r="D94">
        <v>2271.1875345673452</v>
      </c>
      <c r="E94" t="s">
        <v>421</v>
      </c>
      <c r="F94">
        <v>43.656584461670398</v>
      </c>
    </row>
    <row r="95" spans="2:6">
      <c r="B95" t="s">
        <v>172</v>
      </c>
      <c r="C95" t="s">
        <v>173</v>
      </c>
      <c r="D95">
        <v>2280.3851216435892</v>
      </c>
      <c r="E95" t="s">
        <v>172</v>
      </c>
      <c r="F95">
        <v>58.038423066403702</v>
      </c>
    </row>
    <row r="96" spans="2:6">
      <c r="B96" t="s">
        <v>58</v>
      </c>
      <c r="C96" t="s">
        <v>59</v>
      </c>
      <c r="D96">
        <v>2327.4365237164175</v>
      </c>
      <c r="E96" t="s">
        <v>58</v>
      </c>
      <c r="F96">
        <v>90.715251196581903</v>
      </c>
    </row>
    <row r="97" spans="2:6">
      <c r="B97" t="s">
        <v>228</v>
      </c>
      <c r="C97" t="s">
        <v>229</v>
      </c>
      <c r="D97">
        <v>2356.6450022297818</v>
      </c>
      <c r="E97" t="s">
        <v>228</v>
      </c>
      <c r="F97">
        <v>51.690881418671196</v>
      </c>
    </row>
    <row r="98" spans="2:6">
      <c r="B98" t="s">
        <v>357</v>
      </c>
      <c r="C98" t="s">
        <v>358</v>
      </c>
      <c r="D98">
        <v>2503.7941941068484</v>
      </c>
      <c r="E98" t="s">
        <v>357</v>
      </c>
      <c r="F98">
        <v>119.627873513117</v>
      </c>
    </row>
    <row r="99" spans="2:6">
      <c r="B99" t="s">
        <v>407</v>
      </c>
      <c r="C99" t="s">
        <v>408</v>
      </c>
      <c r="D99">
        <v>2553.1674492631282</v>
      </c>
      <c r="E99" t="s">
        <v>407</v>
      </c>
      <c r="F99">
        <v>94.555988078525004</v>
      </c>
    </row>
    <row r="100" spans="2:6">
      <c r="B100" t="s">
        <v>311</v>
      </c>
      <c r="C100" t="s">
        <v>312</v>
      </c>
      <c r="D100">
        <v>2565.4083117763112</v>
      </c>
      <c r="E100" t="s">
        <v>311</v>
      </c>
      <c r="F100">
        <v>63.580956761844099</v>
      </c>
    </row>
    <row r="101" spans="2:6">
      <c r="B101" t="s">
        <v>190</v>
      </c>
      <c r="C101" t="s">
        <v>191</v>
      </c>
      <c r="D101">
        <v>2579.4766765080717</v>
      </c>
      <c r="E101" t="s">
        <v>190</v>
      </c>
      <c r="F101">
        <v>91.850988760258304</v>
      </c>
    </row>
    <row r="102" spans="2:6">
      <c r="B102" t="s">
        <v>353</v>
      </c>
      <c r="C102" t="s">
        <v>354</v>
      </c>
      <c r="D102">
        <v>2657.5851493364344</v>
      </c>
      <c r="E102" t="s">
        <v>353</v>
      </c>
      <c r="F102">
        <v>66.198265664404204</v>
      </c>
    </row>
    <row r="103" spans="2:6">
      <c r="B103" t="s">
        <v>224</v>
      </c>
      <c r="C103" t="s">
        <v>225</v>
      </c>
      <c r="D103">
        <v>2711.3003905051196</v>
      </c>
      <c r="E103" t="s">
        <v>224</v>
      </c>
    </row>
    <row r="104" spans="2:6">
      <c r="B104" t="s">
        <v>184</v>
      </c>
      <c r="C104" t="s">
        <v>185</v>
      </c>
      <c r="D104">
        <v>2840.1968208209391</v>
      </c>
      <c r="E104" t="s">
        <v>184</v>
      </c>
      <c r="F104">
        <v>84.765466068741404</v>
      </c>
    </row>
    <row r="105" spans="2:6">
      <c r="B105" t="s">
        <v>36</v>
      </c>
      <c r="C105" t="s">
        <v>37</v>
      </c>
      <c r="D105">
        <v>2881.5064441157824</v>
      </c>
      <c r="E105" t="s">
        <v>36</v>
      </c>
    </row>
    <row r="106" spans="2:6">
      <c r="B106" t="s">
        <v>180</v>
      </c>
      <c r="C106" t="s">
        <v>181</v>
      </c>
      <c r="D106">
        <v>2960.3847681042384</v>
      </c>
      <c r="E106" t="s">
        <v>180</v>
      </c>
      <c r="F106">
        <v>56.5869691769323</v>
      </c>
    </row>
    <row r="107" spans="2:6">
      <c r="B107" t="s">
        <v>188</v>
      </c>
      <c r="C107" t="s">
        <v>189</v>
      </c>
      <c r="D107">
        <v>2970.7878900676219</v>
      </c>
      <c r="E107" t="s">
        <v>188</v>
      </c>
      <c r="F107">
        <v>126.109105441943</v>
      </c>
    </row>
    <row r="108" spans="2:6">
      <c r="B108" t="s">
        <v>411</v>
      </c>
      <c r="C108" t="s">
        <v>412</v>
      </c>
      <c r="D108">
        <v>2977.6668077485879</v>
      </c>
      <c r="E108" t="s">
        <v>411</v>
      </c>
      <c r="F108">
        <v>129.76343655437401</v>
      </c>
    </row>
    <row r="109" spans="2:6">
      <c r="B109" t="s">
        <v>240</v>
      </c>
      <c r="C109" t="s">
        <v>241</v>
      </c>
      <c r="D109">
        <v>3019.8192305191324</v>
      </c>
      <c r="E109" t="s">
        <v>240</v>
      </c>
      <c r="F109">
        <v>51.907987463616898</v>
      </c>
    </row>
    <row r="110" spans="2:6">
      <c r="B110" t="s">
        <v>108</v>
      </c>
      <c r="C110" t="s">
        <v>109</v>
      </c>
      <c r="D110">
        <v>3107.1435949714087</v>
      </c>
      <c r="E110" t="s">
        <v>108</v>
      </c>
      <c r="F110">
        <v>54.285693787207101</v>
      </c>
    </row>
    <row r="111" spans="2:6">
      <c r="B111" t="s">
        <v>345</v>
      </c>
      <c r="C111" t="s">
        <v>346</v>
      </c>
      <c r="D111">
        <v>3178.3278989720493</v>
      </c>
      <c r="E111" t="s">
        <v>345</v>
      </c>
      <c r="F111">
        <v>58.8484882796688</v>
      </c>
    </row>
    <row r="112" spans="2:6">
      <c r="B112" t="s">
        <v>377</v>
      </c>
      <c r="C112" t="s">
        <v>378</v>
      </c>
      <c r="D112">
        <v>3304.0328600111802</v>
      </c>
      <c r="E112" t="s">
        <v>377</v>
      </c>
      <c r="F112">
        <v>97.528594292301307</v>
      </c>
    </row>
    <row r="113" spans="2:6">
      <c r="B113" t="s">
        <v>347</v>
      </c>
      <c r="C113" t="s">
        <v>348</v>
      </c>
      <c r="D113">
        <v>3323.2486372261887</v>
      </c>
      <c r="E113" t="s">
        <v>347</v>
      </c>
      <c r="F113">
        <v>95.795077618138507</v>
      </c>
    </row>
    <row r="114" spans="2:6">
      <c r="B114" t="s">
        <v>194</v>
      </c>
      <c r="C114" t="s">
        <v>195</v>
      </c>
      <c r="D114">
        <v>3570.4368119394035</v>
      </c>
      <c r="E114" t="s">
        <v>194</v>
      </c>
      <c r="F114">
        <v>127.496067376445</v>
      </c>
    </row>
    <row r="115" spans="2:6">
      <c r="B115" t="s">
        <v>136</v>
      </c>
      <c r="C115" t="s">
        <v>137</v>
      </c>
      <c r="D115">
        <v>3842.571170262529</v>
      </c>
      <c r="E115" t="s">
        <v>136</v>
      </c>
      <c r="F115">
        <v>108.048267001276</v>
      </c>
    </row>
    <row r="116" spans="2:6">
      <c r="B116" t="s">
        <v>146</v>
      </c>
      <c r="C116" t="s">
        <v>147</v>
      </c>
      <c r="D116">
        <v>3867.6223601076663</v>
      </c>
      <c r="E116" t="s">
        <v>146</v>
      </c>
    </row>
    <row r="117" spans="2:6">
      <c r="B117" t="s">
        <v>24</v>
      </c>
      <c r="C117" t="s">
        <v>25</v>
      </c>
      <c r="D117">
        <v>3917.8474828628291</v>
      </c>
      <c r="E117" t="s">
        <v>24</v>
      </c>
      <c r="F117">
        <v>119.43897437168999</v>
      </c>
    </row>
    <row r="118" spans="2:6">
      <c r="B118" t="s">
        <v>106</v>
      </c>
      <c r="C118" t="s">
        <v>107</v>
      </c>
      <c r="D118">
        <v>3989.9233156608466</v>
      </c>
      <c r="E118" t="s">
        <v>106</v>
      </c>
      <c r="F118">
        <v>49.799008764732399</v>
      </c>
    </row>
    <row r="119" spans="2:6">
      <c r="B119" t="s">
        <v>279</v>
      </c>
      <c r="C119" t="s">
        <v>280</v>
      </c>
      <c r="D119">
        <v>4391.5600729384751</v>
      </c>
      <c r="E119" t="s">
        <v>279</v>
      </c>
      <c r="F119">
        <v>70.738225734278004</v>
      </c>
    </row>
    <row r="120" spans="2:6">
      <c r="B120" t="s">
        <v>275</v>
      </c>
      <c r="C120" t="s">
        <v>276</v>
      </c>
      <c r="D120">
        <v>4605.4204628874095</v>
      </c>
      <c r="E120" t="s">
        <v>275</v>
      </c>
      <c r="F120">
        <v>50.576846778239499</v>
      </c>
    </row>
    <row r="121" spans="2:6">
      <c r="B121" t="s">
        <v>126</v>
      </c>
      <c r="C121" t="s">
        <v>127</v>
      </c>
      <c r="D121">
        <v>4623.2791121679338</v>
      </c>
      <c r="E121" t="s">
        <v>126</v>
      </c>
      <c r="F121">
        <v>76.819754036479097</v>
      </c>
    </row>
    <row r="122" spans="2:6">
      <c r="B122" t="s">
        <v>198</v>
      </c>
      <c r="C122" t="s">
        <v>199</v>
      </c>
      <c r="D122">
        <v>4786.6703061735134</v>
      </c>
      <c r="E122" t="s">
        <v>198</v>
      </c>
      <c r="F122">
        <v>71.9984388980847</v>
      </c>
    </row>
    <row r="123" spans="2:6">
      <c r="B123" t="s">
        <v>341</v>
      </c>
      <c r="C123" t="s">
        <v>342</v>
      </c>
      <c r="D123">
        <v>4833.4450790696774</v>
      </c>
      <c r="E123" t="s">
        <v>341</v>
      </c>
      <c r="F123">
        <v>59.322916332646201</v>
      </c>
    </row>
    <row r="124" spans="2:6">
      <c r="B124" t="s">
        <v>399</v>
      </c>
      <c r="C124" t="s">
        <v>400</v>
      </c>
      <c r="D124">
        <v>5011.6192705160684</v>
      </c>
      <c r="E124" t="s">
        <v>399</v>
      </c>
    </row>
    <row r="125" spans="2:6">
      <c r="B125" t="s">
        <v>38</v>
      </c>
      <c r="C125" t="s">
        <v>39</v>
      </c>
      <c r="D125">
        <v>5038.9842738193784</v>
      </c>
      <c r="E125" t="s">
        <v>38</v>
      </c>
      <c r="F125">
        <v>93.907624540391197</v>
      </c>
    </row>
    <row r="126" spans="2:6">
      <c r="B126" t="s">
        <v>321</v>
      </c>
      <c r="C126" t="s">
        <v>322</v>
      </c>
      <c r="D126">
        <v>5093.0647792983291</v>
      </c>
      <c r="E126" t="s">
        <v>321</v>
      </c>
      <c r="F126">
        <v>184.69769691404699</v>
      </c>
    </row>
    <row r="127" spans="2:6">
      <c r="B127" t="s">
        <v>375</v>
      </c>
      <c r="C127" t="s">
        <v>376</v>
      </c>
      <c r="D127">
        <v>5131.5370986916241</v>
      </c>
      <c r="E127" t="s">
        <v>375</v>
      </c>
      <c r="F127">
        <v>40.243183170180998</v>
      </c>
    </row>
    <row r="128" spans="2:6">
      <c r="B128" t="s">
        <v>206</v>
      </c>
      <c r="C128" t="s">
        <v>207</v>
      </c>
      <c r="D128">
        <v>5253.4715431915729</v>
      </c>
      <c r="E128" t="s">
        <v>206</v>
      </c>
    </row>
    <row r="129" spans="2:6">
      <c r="B129" t="s">
        <v>22</v>
      </c>
      <c r="C129" t="s">
        <v>23</v>
      </c>
      <c r="D129">
        <v>5586.3379773627194</v>
      </c>
      <c r="E129" t="s">
        <v>22</v>
      </c>
      <c r="F129">
        <v>160.75204527390099</v>
      </c>
    </row>
    <row r="130" spans="2:6">
      <c r="B130" t="s">
        <v>134</v>
      </c>
      <c r="C130" t="s">
        <v>135</v>
      </c>
      <c r="D130">
        <v>6074.7497872759777</v>
      </c>
      <c r="E130" t="s">
        <v>134</v>
      </c>
      <c r="F130">
        <v>35.866093138047702</v>
      </c>
    </row>
    <row r="131" spans="2:6">
      <c r="B131" t="s">
        <v>291</v>
      </c>
      <c r="C131" t="s">
        <v>292</v>
      </c>
      <c r="D131">
        <v>6232.464155834582</v>
      </c>
      <c r="E131" t="s">
        <v>291</v>
      </c>
    </row>
    <row r="132" spans="2:6">
      <c r="B132" t="s">
        <v>331</v>
      </c>
      <c r="C132" t="s">
        <v>332</v>
      </c>
      <c r="D132">
        <v>6363.3933136962678</v>
      </c>
      <c r="E132" t="s">
        <v>331</v>
      </c>
      <c r="F132">
        <v>74.026763470797903</v>
      </c>
    </row>
    <row r="133" spans="2:6">
      <c r="B133" t="s">
        <v>289</v>
      </c>
      <c r="C133" t="s">
        <v>290</v>
      </c>
      <c r="D133">
        <v>6438.7551989586627</v>
      </c>
      <c r="E133" t="s">
        <v>289</v>
      </c>
      <c r="F133">
        <v>48.623115201028</v>
      </c>
    </row>
    <row r="134" spans="2:6">
      <c r="B134" t="s">
        <v>413</v>
      </c>
      <c r="C134" t="s">
        <v>414</v>
      </c>
      <c r="D134">
        <v>6914.3121846343874</v>
      </c>
      <c r="E134" t="s">
        <v>413</v>
      </c>
    </row>
    <row r="135" spans="2:6">
      <c r="B135" t="s">
        <v>70</v>
      </c>
      <c r="C135" t="s">
        <v>71</v>
      </c>
      <c r="D135">
        <v>7202.2273101570818</v>
      </c>
      <c r="E135" t="s">
        <v>70</v>
      </c>
      <c r="F135">
        <v>222.27426862663199</v>
      </c>
    </row>
    <row r="136" spans="2:6">
      <c r="B136" t="s">
        <v>230</v>
      </c>
      <c r="C136" t="s">
        <v>231</v>
      </c>
      <c r="D136">
        <v>7310.3099234393403</v>
      </c>
      <c r="E136" t="s">
        <v>230</v>
      </c>
      <c r="F136">
        <v>106.291087943024</v>
      </c>
    </row>
    <row r="137" spans="2:6">
      <c r="B137" t="s">
        <v>56</v>
      </c>
      <c r="C137" t="s">
        <v>57</v>
      </c>
      <c r="D137">
        <v>7392.8685124386693</v>
      </c>
      <c r="E137" t="s">
        <v>56</v>
      </c>
      <c r="F137">
        <v>79.627105948113297</v>
      </c>
    </row>
    <row r="138" spans="2:6">
      <c r="B138" t="s">
        <v>409</v>
      </c>
      <c r="C138" t="s">
        <v>410</v>
      </c>
      <c r="D138">
        <v>7691.0137391927283</v>
      </c>
      <c r="E138" t="s">
        <v>409</v>
      </c>
      <c r="F138">
        <v>60.897276835100499</v>
      </c>
    </row>
    <row r="139" spans="2:6">
      <c r="B139" t="s">
        <v>210</v>
      </c>
      <c r="C139" t="s">
        <v>211</v>
      </c>
      <c r="D139">
        <v>9757.4486829550351</v>
      </c>
      <c r="E139" t="s">
        <v>210</v>
      </c>
    </row>
    <row r="140" spans="2:6">
      <c r="B140" t="s">
        <v>30</v>
      </c>
      <c r="C140" t="s">
        <v>31</v>
      </c>
      <c r="D140">
        <v>10171.681017202116</v>
      </c>
      <c r="E140" t="s">
        <v>30</v>
      </c>
    </row>
    <row r="141" spans="2:6">
      <c r="B141" t="s">
        <v>102</v>
      </c>
      <c r="C141" t="s">
        <v>103</v>
      </c>
      <c r="D141">
        <v>11800.977753507301</v>
      </c>
      <c r="E141" t="s">
        <v>102</v>
      </c>
    </row>
    <row r="142" spans="2:6">
      <c r="B142" t="s">
        <v>393</v>
      </c>
      <c r="C142" t="s">
        <v>394</v>
      </c>
      <c r="D142">
        <v>14537.570462232241</v>
      </c>
      <c r="E142" t="s">
        <v>393</v>
      </c>
      <c r="F142">
        <v>40.843176319239298</v>
      </c>
    </row>
    <row r="143" spans="2:6">
      <c r="B143" t="s">
        <v>174</v>
      </c>
      <c r="C143" t="s">
        <v>175</v>
      </c>
      <c r="D143">
        <v>18177.252566684376</v>
      </c>
      <c r="E143" t="s">
        <v>174</v>
      </c>
      <c r="F143">
        <v>71.528650788559304</v>
      </c>
    </row>
    <row r="144" spans="2:6">
      <c r="B144" t="s">
        <v>317</v>
      </c>
      <c r="C144" t="s">
        <v>318</v>
      </c>
      <c r="D144">
        <v>19120.344284077193</v>
      </c>
      <c r="E144" t="s">
        <v>317</v>
      </c>
      <c r="F144">
        <v>61.376633986928098</v>
      </c>
    </row>
    <row r="145" spans="2:6">
      <c r="B145" t="s">
        <v>0</v>
      </c>
      <c r="C145" t="s">
        <v>1</v>
      </c>
      <c r="E145" t="s">
        <v>0</v>
      </c>
      <c r="F145">
        <v>0.80208154314827196</v>
      </c>
    </row>
    <row r="146" spans="2:6">
      <c r="B146" t="s">
        <v>8</v>
      </c>
      <c r="C146" t="s">
        <v>9</v>
      </c>
      <c r="E146" t="s">
        <v>8</v>
      </c>
    </row>
    <row r="147" spans="2:6">
      <c r="B147" t="s">
        <v>10</v>
      </c>
      <c r="C147" t="s">
        <v>11</v>
      </c>
      <c r="E147" t="s">
        <v>10</v>
      </c>
    </row>
    <row r="148" spans="2:6">
      <c r="B148" t="s">
        <v>14</v>
      </c>
      <c r="C148" t="s">
        <v>15</v>
      </c>
      <c r="E148" t="s">
        <v>14</v>
      </c>
      <c r="F148">
        <v>80.199477974307001</v>
      </c>
    </row>
    <row r="149" spans="2:6">
      <c r="B149" t="s">
        <v>20</v>
      </c>
      <c r="C149" t="s">
        <v>21</v>
      </c>
      <c r="E149" t="s">
        <v>20</v>
      </c>
      <c r="F149">
        <v>117.917505389664</v>
      </c>
    </row>
    <row r="150" spans="2:6">
      <c r="B150" t="s">
        <v>28</v>
      </c>
      <c r="C150" t="s">
        <v>29</v>
      </c>
      <c r="E150" t="s">
        <v>28</v>
      </c>
      <c r="F150">
        <v>110.556489732149</v>
      </c>
    </row>
    <row r="151" spans="2:6">
      <c r="B151" t="s">
        <v>34</v>
      </c>
      <c r="C151" t="s">
        <v>35</v>
      </c>
      <c r="E151" t="s">
        <v>34</v>
      </c>
      <c r="F151">
        <v>42.604467013814201</v>
      </c>
    </row>
    <row r="152" spans="2:6">
      <c r="B152" t="s">
        <v>40</v>
      </c>
      <c r="C152" t="s">
        <v>41</v>
      </c>
      <c r="E152" t="s">
        <v>40</v>
      </c>
      <c r="F152">
        <v>42.394025975173001</v>
      </c>
    </row>
    <row r="153" spans="2:6">
      <c r="B153" t="s">
        <v>44</v>
      </c>
      <c r="C153" t="s">
        <v>45</v>
      </c>
      <c r="E153" t="s">
        <v>44</v>
      </c>
    </row>
    <row r="154" spans="2:6">
      <c r="B154" t="s">
        <v>46</v>
      </c>
      <c r="C154" t="s">
        <v>47</v>
      </c>
      <c r="E154" t="s">
        <v>46</v>
      </c>
      <c r="F154">
        <v>22.181666041492299</v>
      </c>
    </row>
    <row r="155" spans="2:6">
      <c r="B155" t="s">
        <v>60</v>
      </c>
      <c r="C155" t="s">
        <v>61</v>
      </c>
      <c r="E155" t="s">
        <v>60</v>
      </c>
    </row>
    <row r="156" spans="2:6">
      <c r="B156" t="s">
        <v>62</v>
      </c>
      <c r="C156" t="s">
        <v>63</v>
      </c>
      <c r="E156" t="s">
        <v>62</v>
      </c>
      <c r="F156">
        <v>1.39866032515226</v>
      </c>
    </row>
    <row r="157" spans="2:6">
      <c r="B157" t="s">
        <v>64</v>
      </c>
      <c r="C157" t="s">
        <v>65</v>
      </c>
      <c r="E157" t="s">
        <v>64</v>
      </c>
      <c r="F157">
        <v>47.718710757639201</v>
      </c>
    </row>
    <row r="158" spans="2:6">
      <c r="B158" t="s">
        <v>72</v>
      </c>
      <c r="C158" t="s">
        <v>73</v>
      </c>
      <c r="E158" t="s">
        <v>72</v>
      </c>
      <c r="F158">
        <v>36.671742581353399</v>
      </c>
    </row>
    <row r="159" spans="2:6">
      <c r="B159" t="s">
        <v>74</v>
      </c>
      <c r="C159" t="s">
        <v>75</v>
      </c>
      <c r="E159" t="s">
        <v>74</v>
      </c>
    </row>
    <row r="160" spans="2:6">
      <c r="B160" t="s">
        <v>76</v>
      </c>
      <c r="C160" t="s">
        <v>77</v>
      </c>
      <c r="E160" t="s">
        <v>76</v>
      </c>
    </row>
    <row r="161" spans="2:6">
      <c r="B161" t="s">
        <v>78</v>
      </c>
      <c r="C161" t="s">
        <v>79</v>
      </c>
      <c r="E161" t="s">
        <v>78</v>
      </c>
      <c r="F161">
        <v>0.93465095752069804</v>
      </c>
    </row>
    <row r="162" spans="2:6">
      <c r="B162" t="s">
        <v>80</v>
      </c>
      <c r="C162" t="s">
        <v>81</v>
      </c>
      <c r="E162" t="s">
        <v>80</v>
      </c>
    </row>
    <row r="163" spans="2:6">
      <c r="B163" t="s">
        <v>88</v>
      </c>
      <c r="C163" t="s">
        <v>89</v>
      </c>
      <c r="E163" t="s">
        <v>88</v>
      </c>
      <c r="F163">
        <v>6.1772881704931502</v>
      </c>
    </row>
    <row r="164" spans="2:6">
      <c r="B164" t="s">
        <v>110</v>
      </c>
      <c r="C164" t="s">
        <v>111</v>
      </c>
      <c r="E164" t="s">
        <v>110</v>
      </c>
      <c r="F164">
        <v>7.3108860793928203</v>
      </c>
    </row>
    <row r="165" spans="2:6">
      <c r="B165" t="s">
        <v>112</v>
      </c>
      <c r="C165" t="s">
        <v>113</v>
      </c>
      <c r="E165" t="s">
        <v>112</v>
      </c>
      <c r="F165">
        <v>47.819645126694198</v>
      </c>
    </row>
    <row r="166" spans="2:6">
      <c r="B166" t="s">
        <v>122</v>
      </c>
      <c r="C166" t="s">
        <v>123</v>
      </c>
      <c r="E166" t="s">
        <v>122</v>
      </c>
      <c r="F166">
        <v>10.2715676718129</v>
      </c>
    </row>
    <row r="167" spans="2:6">
      <c r="B167" t="s">
        <v>130</v>
      </c>
      <c r="C167" t="s">
        <v>131</v>
      </c>
      <c r="E167" t="s">
        <v>130</v>
      </c>
    </row>
    <row r="168" spans="2:6">
      <c r="B168" t="s">
        <v>132</v>
      </c>
      <c r="C168" t="s">
        <v>133</v>
      </c>
      <c r="E168" t="s">
        <v>132</v>
      </c>
      <c r="F168">
        <v>44.494199128166997</v>
      </c>
    </row>
    <row r="169" spans="2:6">
      <c r="B169" t="s">
        <v>138</v>
      </c>
      <c r="C169" t="s">
        <v>139</v>
      </c>
      <c r="E169" t="s">
        <v>138</v>
      </c>
    </row>
    <row r="170" spans="2:6">
      <c r="B170" t="s">
        <v>142</v>
      </c>
      <c r="C170" t="s">
        <v>143</v>
      </c>
      <c r="E170" t="s">
        <v>142</v>
      </c>
    </row>
    <row r="171" spans="2:6">
      <c r="B171" t="s">
        <v>152</v>
      </c>
      <c r="C171" t="s">
        <v>153</v>
      </c>
      <c r="E171" t="s">
        <v>152</v>
      </c>
    </row>
    <row r="172" spans="2:6">
      <c r="B172" t="s">
        <v>154</v>
      </c>
      <c r="C172" t="s">
        <v>155</v>
      </c>
      <c r="E172" t="s">
        <v>154</v>
      </c>
      <c r="F172">
        <v>47.429816690167897</v>
      </c>
    </row>
    <row r="173" spans="2:6">
      <c r="B173" t="s">
        <v>156</v>
      </c>
      <c r="C173" t="s">
        <v>157</v>
      </c>
      <c r="E173" t="s">
        <v>156</v>
      </c>
    </row>
    <row r="174" spans="2:6">
      <c r="B174" t="s">
        <v>160</v>
      </c>
      <c r="C174" t="s">
        <v>161</v>
      </c>
      <c r="E174" t="s">
        <v>160</v>
      </c>
      <c r="F174">
        <v>1.61964604857247</v>
      </c>
    </row>
    <row r="175" spans="2:6">
      <c r="B175" t="s">
        <v>162</v>
      </c>
      <c r="C175" t="s">
        <v>163</v>
      </c>
      <c r="E175" t="s">
        <v>162</v>
      </c>
    </row>
    <row r="176" spans="2:6">
      <c r="B176" t="s">
        <v>164</v>
      </c>
      <c r="C176" t="s">
        <v>165</v>
      </c>
      <c r="E176" t="s">
        <v>164</v>
      </c>
      <c r="F176">
        <v>19.047545752589699</v>
      </c>
    </row>
    <row r="177" spans="2:6">
      <c r="B177" t="s">
        <v>186</v>
      </c>
      <c r="C177" t="s">
        <v>187</v>
      </c>
      <c r="E177" t="s">
        <v>186</v>
      </c>
    </row>
    <row r="178" spans="2:6">
      <c r="B178" t="s">
        <v>202</v>
      </c>
      <c r="C178" t="s">
        <v>203</v>
      </c>
      <c r="E178" t="s">
        <v>202</v>
      </c>
    </row>
    <row r="179" spans="2:6">
      <c r="B179" t="s">
        <v>214</v>
      </c>
      <c r="C179" t="s">
        <v>215</v>
      </c>
      <c r="E179" t="s">
        <v>214</v>
      </c>
    </row>
    <row r="180" spans="2:6">
      <c r="B180" t="s">
        <v>220</v>
      </c>
      <c r="C180" t="s">
        <v>221</v>
      </c>
      <c r="E180" t="s">
        <v>220</v>
      </c>
      <c r="F180">
        <v>11.241007194244601</v>
      </c>
    </row>
    <row r="181" spans="2:6">
      <c r="B181" t="s">
        <v>222</v>
      </c>
      <c r="C181" t="s">
        <v>223</v>
      </c>
      <c r="E181" t="s">
        <v>222</v>
      </c>
      <c r="F181">
        <v>1.7835527895954699</v>
      </c>
    </row>
    <row r="182" spans="2:6">
      <c r="B182" t="s">
        <v>226</v>
      </c>
      <c r="C182" t="s">
        <v>227</v>
      </c>
      <c r="E182" t="s">
        <v>226</v>
      </c>
    </row>
    <row r="183" spans="2:6">
      <c r="B183" t="s">
        <v>232</v>
      </c>
      <c r="C183" t="s">
        <v>233</v>
      </c>
      <c r="E183" t="s">
        <v>232</v>
      </c>
      <c r="F183">
        <v>224.98348335538901</v>
      </c>
    </row>
    <row r="184" spans="2:6">
      <c r="B184" t="s">
        <v>236</v>
      </c>
      <c r="C184" t="s">
        <v>237</v>
      </c>
      <c r="E184" t="s">
        <v>236</v>
      </c>
      <c r="F184">
        <v>2.04952096473294</v>
      </c>
    </row>
    <row r="185" spans="2:6">
      <c r="B185" t="s">
        <v>238</v>
      </c>
      <c r="C185" t="s">
        <v>239</v>
      </c>
      <c r="E185" t="s">
        <v>238</v>
      </c>
      <c r="F185">
        <v>4.8526643559049898</v>
      </c>
    </row>
    <row r="186" spans="2:6">
      <c r="B186" t="s">
        <v>242</v>
      </c>
      <c r="C186" t="s">
        <v>243</v>
      </c>
      <c r="E186" t="s">
        <v>242</v>
      </c>
      <c r="F186">
        <v>31.0007273247565</v>
      </c>
    </row>
    <row r="187" spans="2:6">
      <c r="B187" t="s">
        <v>244</v>
      </c>
      <c r="C187" t="s">
        <v>245</v>
      </c>
      <c r="E187" t="s">
        <v>244</v>
      </c>
    </row>
    <row r="188" spans="2:6">
      <c r="B188" t="s">
        <v>248</v>
      </c>
      <c r="C188" t="s">
        <v>249</v>
      </c>
      <c r="E188" t="s">
        <v>248</v>
      </c>
      <c r="F188">
        <v>5.9235520119972298</v>
      </c>
    </row>
    <row r="189" spans="2:6">
      <c r="B189" t="s">
        <v>250</v>
      </c>
      <c r="C189" t="s">
        <v>251</v>
      </c>
      <c r="E189" t="s">
        <v>250</v>
      </c>
      <c r="F189">
        <v>7.7254742292795502</v>
      </c>
    </row>
    <row r="190" spans="2:6">
      <c r="B190" t="s">
        <v>259</v>
      </c>
      <c r="C190" t="s">
        <v>260</v>
      </c>
      <c r="E190" t="s">
        <v>259</v>
      </c>
    </row>
    <row r="191" spans="2:6">
      <c r="B191" t="s">
        <v>277</v>
      </c>
      <c r="C191" t="s">
        <v>278</v>
      </c>
      <c r="E191" t="s">
        <v>277</v>
      </c>
    </row>
    <row r="192" spans="2:6">
      <c r="B192" t="s">
        <v>287</v>
      </c>
      <c r="C192" t="s">
        <v>288</v>
      </c>
      <c r="E192" t="s">
        <v>287</v>
      </c>
    </row>
    <row r="193" spans="2:6">
      <c r="B193" t="s">
        <v>293</v>
      </c>
      <c r="C193" t="s">
        <v>294</v>
      </c>
      <c r="E193" t="s">
        <v>293</v>
      </c>
      <c r="F193">
        <v>31.179432324266003</v>
      </c>
    </row>
    <row r="194" spans="2:6">
      <c r="B194" t="s">
        <v>295</v>
      </c>
      <c r="C194" t="s">
        <v>296</v>
      </c>
      <c r="E194" t="s">
        <v>295</v>
      </c>
    </row>
    <row r="195" spans="2:6">
      <c r="B195" t="s">
        <v>299</v>
      </c>
      <c r="C195" t="s">
        <v>300</v>
      </c>
      <c r="E195" t="s">
        <v>299</v>
      </c>
      <c r="F195">
        <v>41.610324800803298</v>
      </c>
    </row>
    <row r="196" spans="2:6">
      <c r="B196" t="s">
        <v>303</v>
      </c>
      <c r="C196" t="s">
        <v>304</v>
      </c>
      <c r="E196" t="s">
        <v>303</v>
      </c>
    </row>
    <row r="197" spans="2:6">
      <c r="B197" t="s">
        <v>315</v>
      </c>
      <c r="C197" t="s">
        <v>316</v>
      </c>
      <c r="E197" t="s">
        <v>315</v>
      </c>
    </row>
    <row r="198" spans="2:6">
      <c r="B198" t="s">
        <v>323</v>
      </c>
      <c r="C198" t="s">
        <v>324</v>
      </c>
      <c r="E198" t="s">
        <v>323</v>
      </c>
      <c r="F198">
        <v>5.2640964371054597</v>
      </c>
    </row>
    <row r="199" spans="2:6">
      <c r="B199" t="s">
        <v>325</v>
      </c>
      <c r="C199" t="s">
        <v>326</v>
      </c>
      <c r="E199" t="s">
        <v>325</v>
      </c>
      <c r="F199">
        <v>41.700722256509501</v>
      </c>
    </row>
    <row r="200" spans="2:6">
      <c r="B200" t="s">
        <v>327</v>
      </c>
      <c r="C200" t="s">
        <v>328</v>
      </c>
      <c r="E200" t="s">
        <v>327</v>
      </c>
      <c r="F200">
        <v>213.67266331623901</v>
      </c>
    </row>
    <row r="201" spans="2:6">
      <c r="B201" t="s">
        <v>329</v>
      </c>
      <c r="C201" t="s">
        <v>330</v>
      </c>
      <c r="E201" t="s">
        <v>329</v>
      </c>
      <c r="F201">
        <v>22.475018152899299</v>
      </c>
    </row>
    <row r="202" spans="2:6">
      <c r="B202" t="s">
        <v>337</v>
      </c>
      <c r="C202" t="s">
        <v>338</v>
      </c>
      <c r="E202" t="s">
        <v>337</v>
      </c>
      <c r="F202">
        <v>66.011872048644193</v>
      </c>
    </row>
    <row r="203" spans="2:6">
      <c r="B203" t="s">
        <v>339</v>
      </c>
      <c r="C203" t="s">
        <v>340</v>
      </c>
      <c r="E203" t="s">
        <v>339</v>
      </c>
    </row>
    <row r="204" spans="2:6">
      <c r="B204" t="s">
        <v>343</v>
      </c>
      <c r="C204" t="s">
        <v>344</v>
      </c>
      <c r="E204" t="s">
        <v>343</v>
      </c>
    </row>
    <row r="205" spans="2:6">
      <c r="B205" t="s">
        <v>349</v>
      </c>
      <c r="C205" t="s">
        <v>350</v>
      </c>
      <c r="E205" t="s">
        <v>349</v>
      </c>
      <c r="F205">
        <v>11.0345148007689</v>
      </c>
    </row>
    <row r="206" spans="2:6">
      <c r="B206" t="s">
        <v>351</v>
      </c>
      <c r="C206" t="s">
        <v>352</v>
      </c>
      <c r="E206" t="s">
        <v>351</v>
      </c>
    </row>
    <row r="207" spans="2:6">
      <c r="B207" t="s">
        <v>361</v>
      </c>
      <c r="C207" t="s">
        <v>362</v>
      </c>
      <c r="E207" t="s">
        <v>361</v>
      </c>
      <c r="F207">
        <v>90.104014688340598</v>
      </c>
    </row>
    <row r="208" spans="2:6">
      <c r="B208" t="s">
        <v>363</v>
      </c>
      <c r="C208" t="s">
        <v>364</v>
      </c>
      <c r="E208" t="s">
        <v>363</v>
      </c>
      <c r="F208">
        <v>45.597361052729099</v>
      </c>
    </row>
    <row r="209" spans="2:6">
      <c r="B209" t="s">
        <v>365</v>
      </c>
      <c r="C209" t="s">
        <v>366</v>
      </c>
      <c r="E209" t="s">
        <v>365</v>
      </c>
    </row>
    <row r="210" spans="2:6">
      <c r="B210" t="s">
        <v>367</v>
      </c>
      <c r="C210" t="s">
        <v>368</v>
      </c>
      <c r="E210" t="s">
        <v>367</v>
      </c>
      <c r="F210">
        <v>31.639023084318001</v>
      </c>
    </row>
    <row r="211" spans="2:6">
      <c r="B211" t="s">
        <v>371</v>
      </c>
      <c r="C211" t="s">
        <v>372</v>
      </c>
      <c r="E211" t="s">
        <v>371</v>
      </c>
      <c r="F211">
        <v>47.040948265019097</v>
      </c>
    </row>
    <row r="212" spans="2:6">
      <c r="B212" t="s">
        <v>373</v>
      </c>
      <c r="C212" t="s">
        <v>374</v>
      </c>
      <c r="E212" t="s">
        <v>373</v>
      </c>
      <c r="F212">
        <v>32.075323973400202</v>
      </c>
    </row>
    <row r="213" spans="2:6">
      <c r="B213" t="s">
        <v>387</v>
      </c>
      <c r="C213" t="s">
        <v>388</v>
      </c>
      <c r="E213" t="s">
        <v>387</v>
      </c>
      <c r="F213">
        <v>5.5683155330529797</v>
      </c>
    </row>
    <row r="214" spans="2:6">
      <c r="B214" t="s">
        <v>391</v>
      </c>
      <c r="C214" t="s">
        <v>392</v>
      </c>
      <c r="E214" t="s">
        <v>391</v>
      </c>
    </row>
    <row r="215" spans="2:6">
      <c r="B215" t="s">
        <v>401</v>
      </c>
      <c r="C215" t="s">
        <v>402</v>
      </c>
      <c r="E215" t="s">
        <v>401</v>
      </c>
    </row>
    <row r="216" spans="2:6">
      <c r="B216" t="s">
        <v>403</v>
      </c>
      <c r="C216" t="s">
        <v>404</v>
      </c>
      <c r="E216" t="s">
        <v>403</v>
      </c>
    </row>
    <row r="217" spans="2:6">
      <c r="B217" t="s">
        <v>405</v>
      </c>
      <c r="C217" t="s">
        <v>406</v>
      </c>
      <c r="E217" t="s">
        <v>405</v>
      </c>
      <c r="F217">
        <v>4.2277834327624202</v>
      </c>
    </row>
    <row r="218" spans="2:6">
      <c r="B218" t="s">
        <v>419</v>
      </c>
      <c r="C218" t="s">
        <v>420</v>
      </c>
      <c r="E218" t="s">
        <v>419</v>
      </c>
      <c r="F218">
        <v>34.748258014960001</v>
      </c>
    </row>
    <row r="219" spans="2:6">
      <c r="B219" t="s">
        <v>425</v>
      </c>
      <c r="C219" t="s">
        <v>426</v>
      </c>
      <c r="E219" t="s">
        <v>425</v>
      </c>
    </row>
    <row r="220" spans="2:6">
      <c r="B220" t="s">
        <v>427</v>
      </c>
      <c r="C220" t="s">
        <v>428</v>
      </c>
      <c r="E220" t="s">
        <v>427</v>
      </c>
      <c r="F220">
        <v>21.141224463538801</v>
      </c>
    </row>
  </sheetData>
  <sortState ref="B5:F220">
    <sortCondition ref="D5:D22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Database</vt:lpstr>
      <vt:lpstr>Fig 1</vt:lpstr>
      <vt:lpstr>Fig 2</vt:lpstr>
      <vt:lpstr>Fig 3</vt:lpstr>
      <vt:lpstr>Fig4</vt:lpstr>
      <vt:lpstr>Fig5</vt:lpstr>
      <vt:lpstr>Fig 6</vt:lpstr>
      <vt:lpstr>Fig 7</vt:lpstr>
      <vt:lpstr>Fig8</vt:lpstr>
      <vt:lpstr>Fig 9</vt:lpstr>
      <vt:lpstr>Fig 10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2016-08-03T13:19:08Z</dcterms:created>
  <dcterms:modified xsi:type="dcterms:W3CDTF">2016-10-01T17:54:43Z</dcterms:modified>
</cp:coreProperties>
</file>